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三田市テニス協会\総合スポーツ大会\2023\"/>
    </mc:Choice>
  </mc:AlternateContent>
  <bookViews>
    <workbookView xWindow="0" yWindow="0" windowWidth="23040" windowHeight="8730"/>
  </bookViews>
  <sheets>
    <sheet name="ダブルスミックス申込書" sheetId="32" r:id="rId1"/>
    <sheet name="シングルス男女申込書" sheetId="35" r:id="rId2"/>
    <sheet name="ダブルス男女申込書" sheetId="33" r:id="rId3"/>
    <sheet name="Test" sheetId="34" r:id="rId4"/>
  </sheets>
  <calcPr calcId="191029"/>
</workbook>
</file>

<file path=xl/calcChain.xml><?xml version="1.0" encoding="utf-8"?>
<calcChain xmlns="http://schemas.openxmlformats.org/spreadsheetml/2006/main">
  <c r="E6" i="35" l="1"/>
  <c r="E14" i="35"/>
  <c r="G14" i="35" s="1"/>
  <c r="E13" i="35"/>
  <c r="E17" i="33"/>
  <c r="G17" i="33" s="1"/>
  <c r="E16" i="33"/>
  <c r="G16" i="33" s="1"/>
  <c r="E15" i="33"/>
  <c r="G15" i="33" s="1"/>
  <c r="G2" i="33"/>
  <c r="E14" i="33"/>
  <c r="G14" i="33" s="1"/>
  <c r="E13" i="33"/>
  <c r="G13" i="33" s="1"/>
  <c r="E12" i="33"/>
  <c r="G12" i="33" s="1"/>
  <c r="E11" i="33"/>
  <c r="G11" i="33" s="1"/>
  <c r="E10" i="33"/>
  <c r="G10" i="33" s="1"/>
  <c r="E9" i="33"/>
  <c r="G9" i="33" s="1"/>
  <c r="E8" i="33"/>
  <c r="G8" i="33" s="1"/>
  <c r="E7" i="33"/>
  <c r="G7" i="33" s="1"/>
  <c r="E6" i="33"/>
  <c r="G6" i="33" s="1"/>
  <c r="E12" i="35"/>
  <c r="E11" i="35"/>
  <c r="E10" i="35"/>
  <c r="E9" i="35"/>
  <c r="E8" i="35"/>
  <c r="E7" i="35"/>
  <c r="E13" i="32"/>
  <c r="G13" i="32" s="1"/>
  <c r="E12" i="32"/>
  <c r="E11" i="32"/>
  <c r="E10" i="32"/>
  <c r="E9" i="32"/>
  <c r="E8" i="32"/>
  <c r="E7" i="32"/>
  <c r="E6" i="32"/>
  <c r="G2" i="35" l="1"/>
  <c r="G12" i="35" l="1"/>
  <c r="G11" i="35"/>
  <c r="G10" i="35"/>
  <c r="G9" i="35"/>
  <c r="G8" i="35"/>
  <c r="G7" i="35"/>
  <c r="G6" i="35"/>
  <c r="G12" i="32"/>
  <c r="G11" i="32"/>
  <c r="G10" i="32"/>
  <c r="G13" i="35"/>
  <c r="G18" i="35" l="1"/>
  <c r="G19" i="33"/>
  <c r="G9" i="32"/>
  <c r="G8" i="32"/>
  <c r="G7" i="32"/>
  <c r="G6" i="32"/>
  <c r="G18" i="32" l="1"/>
</calcChain>
</file>

<file path=xl/sharedStrings.xml><?xml version="1.0" encoding="utf-8"?>
<sst xmlns="http://schemas.openxmlformats.org/spreadsheetml/2006/main" count="300" uniqueCount="92">
  <si>
    <t>種目コード</t>
    <rPh sb="0" eb="2">
      <t>シュモク</t>
    </rPh>
    <phoneticPr fontId="2"/>
  </si>
  <si>
    <t>登録番号</t>
    <rPh sb="0" eb="2">
      <t>トウロク</t>
    </rPh>
    <rPh sb="2" eb="4">
      <t>バンゴウ</t>
    </rPh>
    <phoneticPr fontId="2"/>
  </si>
  <si>
    <t>氏名</t>
    <rPh sb="0" eb="2">
      <t>シメイ</t>
    </rPh>
    <phoneticPr fontId="2"/>
  </si>
  <si>
    <t>クラブ名</t>
    <rPh sb="3" eb="4">
      <t>メイ</t>
    </rPh>
    <phoneticPr fontId="2"/>
  </si>
  <si>
    <t>参加人数</t>
    <rPh sb="0" eb="2">
      <t>サンカ</t>
    </rPh>
    <rPh sb="2" eb="4">
      <t>ニンズウ</t>
    </rPh>
    <phoneticPr fontId="2"/>
  </si>
  <si>
    <t>参加費</t>
    <rPh sb="0" eb="3">
      <t>サンカヒ</t>
    </rPh>
    <phoneticPr fontId="2"/>
  </si>
  <si>
    <t>参加費合計</t>
    <rPh sb="0" eb="3">
      <t>サンカヒ</t>
    </rPh>
    <rPh sb="3" eb="5">
      <t>ゴウケイ</t>
    </rPh>
    <phoneticPr fontId="2"/>
  </si>
  <si>
    <t>ミックスダブルスＳ</t>
    <phoneticPr fontId="2"/>
  </si>
  <si>
    <t>ミックスダブルスＡ</t>
    <phoneticPr fontId="2"/>
  </si>
  <si>
    <t>ミックスダブルスＢ</t>
    <phoneticPr fontId="2"/>
  </si>
  <si>
    <t>ミックスダブルスＣ</t>
    <phoneticPr fontId="2"/>
  </si>
  <si>
    <t>男子ダブルスＳ</t>
    <rPh sb="0" eb="2">
      <t>ダンシ</t>
    </rPh>
    <phoneticPr fontId="2"/>
  </si>
  <si>
    <t>男子ダブルスＡ</t>
    <rPh sb="0" eb="2">
      <t>ダンシ</t>
    </rPh>
    <phoneticPr fontId="2"/>
  </si>
  <si>
    <t>男子ダブルスＢ</t>
    <rPh sb="0" eb="2">
      <t>ダンシ</t>
    </rPh>
    <phoneticPr fontId="2"/>
  </si>
  <si>
    <t>男子ダブルスＣ</t>
    <rPh sb="0" eb="2">
      <t>ダンシ</t>
    </rPh>
    <phoneticPr fontId="2"/>
  </si>
  <si>
    <t>女子ダブルスＡ</t>
    <rPh sb="0" eb="2">
      <t>ジョシ</t>
    </rPh>
    <phoneticPr fontId="2"/>
  </si>
  <si>
    <t>女子ダブルスＢ</t>
    <rPh sb="0" eb="2">
      <t>ジョシ</t>
    </rPh>
    <phoneticPr fontId="2"/>
  </si>
  <si>
    <t>女子ダブルスＣ</t>
    <rPh sb="0" eb="2">
      <t>ジョシ</t>
    </rPh>
    <phoneticPr fontId="2"/>
  </si>
  <si>
    <t>男子ダブルス４５</t>
    <rPh sb="0" eb="2">
      <t>ダンシ</t>
    </rPh>
    <phoneticPr fontId="2"/>
  </si>
  <si>
    <t>男子ダブルス６０</t>
    <rPh sb="0" eb="2">
      <t>ダンシ</t>
    </rPh>
    <phoneticPr fontId="2"/>
  </si>
  <si>
    <t>女子ダブルス４０</t>
    <rPh sb="0" eb="2">
      <t>ジョシ</t>
    </rPh>
    <phoneticPr fontId="2"/>
  </si>
  <si>
    <t>女子ダブルス５０</t>
    <rPh sb="0" eb="2">
      <t>ジョシ</t>
    </rPh>
    <phoneticPr fontId="2"/>
  </si>
  <si>
    <t>ミックスダブルス１００</t>
    <phoneticPr fontId="2"/>
  </si>
  <si>
    <t>ミックスダブルス１１０</t>
    <phoneticPr fontId="2"/>
  </si>
  <si>
    <t>ミックスダブルス１２０</t>
    <phoneticPr fontId="2"/>
  </si>
  <si>
    <t>○クラブ名を記入してください。</t>
    <rPh sb="4" eb="5">
      <t>メイ</t>
    </rPh>
    <rPh sb="6" eb="8">
      <t>キニュウ</t>
    </rPh>
    <phoneticPr fontId="2"/>
  </si>
  <si>
    <t>　合計金額</t>
    <rPh sb="1" eb="3">
      <t>ゴウケイ</t>
    </rPh>
    <rPh sb="3" eb="5">
      <t>キンガク</t>
    </rPh>
    <phoneticPr fontId="2"/>
  </si>
  <si>
    <t>男子ダブルスB</t>
    <rPh sb="0" eb="2">
      <t>ダンシ</t>
    </rPh>
    <phoneticPr fontId="2"/>
  </si>
  <si>
    <t>男子ダブルスA</t>
    <rPh sb="0" eb="2">
      <t>ダンシ</t>
    </rPh>
    <phoneticPr fontId="2"/>
  </si>
  <si>
    <t>男子ダブルスC</t>
    <rPh sb="0" eb="2">
      <t>ダンシ</t>
    </rPh>
    <phoneticPr fontId="2"/>
  </si>
  <si>
    <t>男子ダブルス45</t>
    <rPh sb="0" eb="2">
      <t>ダンシ</t>
    </rPh>
    <phoneticPr fontId="2"/>
  </si>
  <si>
    <t>男子ダブルス60</t>
    <rPh sb="0" eb="2">
      <t>ダンシ</t>
    </rPh>
    <phoneticPr fontId="2"/>
  </si>
  <si>
    <t>女子ダブルスA</t>
    <rPh sb="0" eb="2">
      <t>ジョシ</t>
    </rPh>
    <phoneticPr fontId="2"/>
  </si>
  <si>
    <t>女子ダブルスB</t>
    <rPh sb="0" eb="2">
      <t>ジョシ</t>
    </rPh>
    <phoneticPr fontId="2"/>
  </si>
  <si>
    <t>女子ダブルスC</t>
    <rPh sb="0" eb="2">
      <t>ジョシ</t>
    </rPh>
    <phoneticPr fontId="2"/>
  </si>
  <si>
    <t>女子ダブルス40</t>
    <rPh sb="0" eb="2">
      <t>ジョシ</t>
    </rPh>
    <phoneticPr fontId="2"/>
  </si>
  <si>
    <t>女子ダブルス50</t>
    <rPh sb="0" eb="2">
      <t>ジョシ</t>
    </rPh>
    <phoneticPr fontId="2"/>
  </si>
  <si>
    <t>男子ダブルスS</t>
    <rPh sb="0" eb="2">
      <t>ダンシ</t>
    </rPh>
    <phoneticPr fontId="2"/>
  </si>
  <si>
    <t>ダブルス男女</t>
    <rPh sb="4" eb="6">
      <t>ダンジョ</t>
    </rPh>
    <phoneticPr fontId="2"/>
  </si>
  <si>
    <t>テスト用のデ－タ</t>
    <rPh sb="3" eb="4">
      <t>ヨウ</t>
    </rPh>
    <phoneticPr fontId="2"/>
  </si>
  <si>
    <t>ダブルスミックス</t>
    <phoneticPr fontId="2"/>
  </si>
  <si>
    <t>ミックスダブルスS</t>
    <phoneticPr fontId="2"/>
  </si>
  <si>
    <t>ミックスダブルスA</t>
    <phoneticPr fontId="2"/>
  </si>
  <si>
    <t>ミックスダブルスB</t>
    <phoneticPr fontId="2"/>
  </si>
  <si>
    <t>ミックスダブルスC</t>
    <phoneticPr fontId="2"/>
  </si>
  <si>
    <t>ミックスダブルス100</t>
    <phoneticPr fontId="2"/>
  </si>
  <si>
    <t>ミックスダブルス110</t>
    <phoneticPr fontId="2"/>
  </si>
  <si>
    <t>ミックスダブルス120</t>
    <phoneticPr fontId="2"/>
  </si>
  <si>
    <t>男子シングルスＳ</t>
  </si>
  <si>
    <t>男子シングルスＡ</t>
  </si>
  <si>
    <t>男子シングルスＢ</t>
  </si>
  <si>
    <t>男子シングルスＣ</t>
  </si>
  <si>
    <t>男子シングルス６０Ａ</t>
  </si>
  <si>
    <t>男子シングルス６０Ｂ</t>
  </si>
  <si>
    <t>女子シングルスＡ</t>
  </si>
  <si>
    <t>女子シングルスＢ</t>
  </si>
  <si>
    <t>ミックスダブルス１２０</t>
    <phoneticPr fontId="2"/>
  </si>
  <si>
    <t>男子シングルスS</t>
    <rPh sb="0" eb="2">
      <t>ダンシ</t>
    </rPh>
    <phoneticPr fontId="2"/>
  </si>
  <si>
    <t>男子シングルスA</t>
    <rPh sb="0" eb="2">
      <t>ダンシ</t>
    </rPh>
    <phoneticPr fontId="2"/>
  </si>
  <si>
    <t>男子シングルスB</t>
    <rPh sb="0" eb="2">
      <t>ダンシ</t>
    </rPh>
    <phoneticPr fontId="2"/>
  </si>
  <si>
    <t>男子シングルスC</t>
    <rPh sb="0" eb="2">
      <t>ダンシ</t>
    </rPh>
    <phoneticPr fontId="2"/>
  </si>
  <si>
    <t>女子シングルスA</t>
    <rPh sb="0" eb="2">
      <t>ジョシ</t>
    </rPh>
    <phoneticPr fontId="2"/>
  </si>
  <si>
    <t>女子シングルスB</t>
    <rPh sb="0" eb="2">
      <t>ジョシ</t>
    </rPh>
    <phoneticPr fontId="2"/>
  </si>
  <si>
    <t>男子シングルス60A</t>
    <rPh sb="0" eb="2">
      <t>ダンシ</t>
    </rPh>
    <phoneticPr fontId="2"/>
  </si>
  <si>
    <t>男子シングルス60B</t>
    <rPh sb="0" eb="2">
      <t>ダンシ</t>
    </rPh>
    <phoneticPr fontId="2"/>
  </si>
  <si>
    <t>シングルス男女</t>
    <rPh sb="5" eb="7">
      <t>ダンジョ</t>
    </rPh>
    <phoneticPr fontId="2"/>
  </si>
  <si>
    <t>以下は一部が小文字</t>
    <rPh sb="0" eb="2">
      <t>イカ</t>
    </rPh>
    <rPh sb="3" eb="5">
      <t>イチブ</t>
    </rPh>
    <rPh sb="6" eb="9">
      <t>コモジ</t>
    </rPh>
    <phoneticPr fontId="2"/>
  </si>
  <si>
    <t>－</t>
    <phoneticPr fontId="2"/>
  </si>
  <si>
    <t>○登録番号は「テキスト形式 (Text)」で貼り付けてください。</t>
    <rPh sb="1" eb="3">
      <t>トウロク</t>
    </rPh>
    <rPh sb="3" eb="5">
      <t>バンゴウ</t>
    </rPh>
    <rPh sb="11" eb="13">
      <t>ケイシキ</t>
    </rPh>
    <rPh sb="22" eb="23">
      <t>ハ</t>
    </rPh>
    <rPh sb="24" eb="25">
      <t>ツ</t>
    </rPh>
    <phoneticPr fontId="2"/>
  </si>
  <si>
    <t>『重要』</t>
    <rPh sb="1" eb="3">
      <t>ジュウヨウ</t>
    </rPh>
    <phoneticPr fontId="2"/>
  </si>
  <si>
    <t>登録番号(Text)</t>
    <rPh sb="0" eb="2">
      <t>トウロク</t>
    </rPh>
    <rPh sb="2" eb="4">
      <t>バンゴウ</t>
    </rPh>
    <phoneticPr fontId="2"/>
  </si>
  <si>
    <t>○後処理に支障が出るので、行の挿入や削除など表の枠組みを改変しないでください。</t>
    <rPh sb="5" eb="7">
      <t>シショウ</t>
    </rPh>
    <rPh sb="8" eb="9">
      <t>デ</t>
    </rPh>
    <rPh sb="13" eb="14">
      <t>ギョウ</t>
    </rPh>
    <rPh sb="15" eb="17">
      <t>ソウニュウ</t>
    </rPh>
    <rPh sb="18" eb="20">
      <t>サクジョ</t>
    </rPh>
    <phoneticPr fontId="2"/>
  </si>
  <si>
    <t xml:space="preserve">  尚、参加料算出機能は不正確になるので個々に計算確認してください。</t>
    <rPh sb="2" eb="3">
      <t>ナオ</t>
    </rPh>
    <rPh sb="4" eb="7">
      <t>サンカリョウ</t>
    </rPh>
    <rPh sb="7" eb="9">
      <t>サンシュツ</t>
    </rPh>
    <rPh sb="9" eb="11">
      <t>キノウ</t>
    </rPh>
    <rPh sb="12" eb="15">
      <t>フセイカク</t>
    </rPh>
    <rPh sb="20" eb="22">
      <t>ココ</t>
    </rPh>
    <rPh sb="23" eb="25">
      <t>ケイサン</t>
    </rPh>
    <rPh sb="25" eb="27">
      <t>カクニン</t>
    </rPh>
    <phoneticPr fontId="2"/>
  </si>
  <si>
    <t>Stop</t>
    <phoneticPr fontId="2"/>
  </si>
  <si>
    <t>該当するクラブ番号が無い場合は、nnのままにしてください。</t>
    <rPh sb="0" eb="2">
      <t>ガイトウ</t>
    </rPh>
    <rPh sb="7" eb="9">
      <t>バンゴウ</t>
    </rPh>
    <rPh sb="10" eb="11">
      <t>ナ</t>
    </rPh>
    <rPh sb="12" eb="14">
      <t>バアイ</t>
    </rPh>
    <phoneticPr fontId="2"/>
  </si>
  <si>
    <t>種目表</t>
    <rPh sb="0" eb="3">
      <t>シュモクヒョウ</t>
    </rPh>
    <phoneticPr fontId="2"/>
  </si>
  <si>
    <t>申込表</t>
    <rPh sb="0" eb="2">
      <t>モウシコミ</t>
    </rPh>
    <rPh sb="2" eb="3">
      <t>ヒョウ</t>
    </rPh>
    <phoneticPr fontId="2"/>
  </si>
  <si>
    <t>○記入欄が不足する場合は追加する行を上の申込表へ挿入しないで以下へ追加してください。</t>
    <rPh sb="1" eb="4">
      <t>キニュウラン</t>
    </rPh>
    <rPh sb="5" eb="7">
      <t>フソク</t>
    </rPh>
    <rPh sb="9" eb="11">
      <t>バアイ</t>
    </rPh>
    <rPh sb="12" eb="14">
      <t>ツイカ</t>
    </rPh>
    <rPh sb="16" eb="17">
      <t>ギョウ</t>
    </rPh>
    <rPh sb="18" eb="19">
      <t>ウエ</t>
    </rPh>
    <rPh sb="20" eb="22">
      <t>モウシコミ</t>
    </rPh>
    <rPh sb="22" eb="23">
      <t>ヒョウ</t>
    </rPh>
    <rPh sb="24" eb="26">
      <t>ソウニュウ</t>
    </rPh>
    <rPh sb="30" eb="32">
      <t>イカ</t>
    </rPh>
    <rPh sb="33" eb="35">
      <t>ツイカ</t>
    </rPh>
    <phoneticPr fontId="2"/>
  </si>
  <si>
    <t>○種目コ－ドは上記の種目表から選んで申込表へコピペしてください。</t>
    <rPh sb="1" eb="3">
      <t>シュモク</t>
    </rPh>
    <rPh sb="7" eb="9">
      <t>ジョウキ</t>
    </rPh>
    <rPh sb="10" eb="12">
      <t>シュモク</t>
    </rPh>
    <rPh sb="12" eb="13">
      <t>ヒョウ</t>
    </rPh>
    <rPh sb="15" eb="16">
      <t>エラ</t>
    </rPh>
    <rPh sb="18" eb="20">
      <t>モウシコミ</t>
    </rPh>
    <rPh sb="20" eb="21">
      <t>オモテ</t>
    </rPh>
    <phoneticPr fontId="2"/>
  </si>
  <si>
    <t>男　性</t>
    <rPh sb="0" eb="1">
      <t>オトコ</t>
    </rPh>
    <rPh sb="2" eb="3">
      <t>セイ</t>
    </rPh>
    <phoneticPr fontId="2"/>
  </si>
  <si>
    <t>女　性</t>
    <rPh sb="0" eb="1">
      <t>オンナ</t>
    </rPh>
    <rPh sb="2" eb="3">
      <t>セイ</t>
    </rPh>
    <phoneticPr fontId="2"/>
  </si>
  <si>
    <t>ミックスダブルス１３０</t>
    <phoneticPr fontId="2"/>
  </si>
  <si>
    <t>三田市 総スポ 参加申込書(協会加盟)　Ｍｉｘダブルス</t>
    <rPh sb="0" eb="1">
      <t>サン</t>
    </rPh>
    <rPh sb="1" eb="2">
      <t>タ</t>
    </rPh>
    <rPh sb="2" eb="3">
      <t>シ</t>
    </rPh>
    <rPh sb="4" eb="5">
      <t>ソウ</t>
    </rPh>
    <rPh sb="8" eb="9">
      <t>サン</t>
    </rPh>
    <rPh sb="9" eb="10">
      <t>カ</t>
    </rPh>
    <rPh sb="10" eb="11">
      <t>サル</t>
    </rPh>
    <rPh sb="11" eb="12">
      <t>コミ</t>
    </rPh>
    <rPh sb="12" eb="13">
      <t>ショ</t>
    </rPh>
    <rPh sb="14" eb="16">
      <t>キョウカイ</t>
    </rPh>
    <rPh sb="16" eb="18">
      <t>カメイ</t>
    </rPh>
    <phoneticPr fontId="2"/>
  </si>
  <si>
    <t>男子シングルス５０</t>
    <phoneticPr fontId="2"/>
  </si>
  <si>
    <t>男子シングルス７０</t>
    <phoneticPr fontId="2"/>
  </si>
  <si>
    <t>三田市 総スポ 参加申込書(協会加盟)　シングルス</t>
    <rPh sb="0" eb="1">
      <t>サン</t>
    </rPh>
    <rPh sb="1" eb="2">
      <t>タ</t>
    </rPh>
    <rPh sb="2" eb="3">
      <t>シ</t>
    </rPh>
    <rPh sb="4" eb="5">
      <t>ソウ</t>
    </rPh>
    <rPh sb="8" eb="9">
      <t>サン</t>
    </rPh>
    <rPh sb="9" eb="10">
      <t>カ</t>
    </rPh>
    <rPh sb="10" eb="11">
      <t>サル</t>
    </rPh>
    <rPh sb="11" eb="12">
      <t>コミ</t>
    </rPh>
    <rPh sb="12" eb="13">
      <t>ショ</t>
    </rPh>
    <rPh sb="14" eb="16">
      <t>キョウカイ</t>
    </rPh>
    <rPh sb="16" eb="18">
      <t>カメイ</t>
    </rPh>
    <phoneticPr fontId="2"/>
  </si>
  <si>
    <t>女子シングルス</t>
    <phoneticPr fontId="2"/>
  </si>
  <si>
    <t>女子ダブルス６０</t>
    <rPh sb="0" eb="2">
      <t>ジョシ</t>
    </rPh>
    <phoneticPr fontId="2"/>
  </si>
  <si>
    <t>男子ダブルス７０</t>
    <rPh sb="0" eb="2">
      <t>ダンシ</t>
    </rPh>
    <phoneticPr fontId="2"/>
  </si>
  <si>
    <t>三 田 市 総スポ 参加申込書(協会加盟)　ダブルス</t>
    <rPh sb="0" eb="1">
      <t>サン</t>
    </rPh>
    <rPh sb="2" eb="3">
      <t>タ</t>
    </rPh>
    <rPh sb="4" eb="5">
      <t>シ</t>
    </rPh>
    <rPh sb="6" eb="7">
      <t>ソウ</t>
    </rPh>
    <rPh sb="10" eb="11">
      <t>サン</t>
    </rPh>
    <rPh sb="11" eb="12">
      <t>カ</t>
    </rPh>
    <rPh sb="12" eb="13">
      <t>サル</t>
    </rPh>
    <rPh sb="13" eb="14">
      <t>コミ</t>
    </rPh>
    <rPh sb="14" eb="15">
      <t>ショ</t>
    </rPh>
    <rPh sb="16" eb="18">
      <t>キョウカイ</t>
    </rPh>
    <rPh sb="18" eb="20">
      <t>カメイ</t>
    </rPh>
    <phoneticPr fontId="2"/>
  </si>
  <si>
    <t>申込ファイル名「nn_2023・・・.xlsx」の nn 部分を申込者のクラブ番号へ変更（例： 09_2023・・.xlsx）してください。</t>
    <rPh sb="0" eb="2">
      <t>モウシコミ</t>
    </rPh>
    <rPh sb="6" eb="7">
      <t>メイ</t>
    </rPh>
    <rPh sb="29" eb="30">
      <t>ブ</t>
    </rPh>
    <rPh sb="30" eb="31">
      <t>フン</t>
    </rPh>
    <rPh sb="32" eb="35">
      <t>モウシコミシャ</t>
    </rPh>
    <rPh sb="39" eb="41">
      <t>バンゴウ</t>
    </rPh>
    <rPh sb="42" eb="44">
      <t>ヘンコウ</t>
    </rPh>
    <rPh sb="45" eb="46">
      <t>レイ</t>
    </rPh>
    <phoneticPr fontId="2"/>
  </si>
  <si>
    <t>○男性は左側・女性は右側に記入してください。</t>
    <rPh sb="1" eb="3">
      <t>ダンセイ</t>
    </rPh>
    <rPh sb="4" eb="6">
      <t>ヒダリガワ</t>
    </rPh>
    <rPh sb="7" eb="9">
      <t>ジョセイ</t>
    </rPh>
    <rPh sb="10" eb="12">
      <t>ミギガワ</t>
    </rPh>
    <rPh sb="13" eb="1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</si>
</sst>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yyyy&quot;年&quot;m&quot;月&quot;d&quot;日&quot;;@"/>
  </numFmts>
  <fonts count="9">
    <font>
      <sz val="11"/>
      <name val="ＭＳ Ｐゴシック"/>
      <family val="3"/>
      <charset val="128"/>
    </font>
    <font>
      <sz val="11"/>
      <name val="ＭＳ Ｐゴシック"/>
      <family val="3"/>
      <charset val="128"/>
    </font>
    <font>
      <sz val="6"/>
      <name val="ＭＳ Ｐゴシック"/>
      <family val="3"/>
      <charset val="128"/>
    </font>
    <font>
      <b/>
      <sz val="21"/>
      <name val="ＭＳ Ｐゴシック"/>
      <family val="3"/>
      <charset val="128"/>
    </font>
    <font>
      <sz val="12"/>
      <name val="ＭＳ Ｐゴシック"/>
      <family val="3"/>
      <charset val="128"/>
    </font>
    <font>
      <sz val="11"/>
      <color rgb="FFFF0000"/>
      <name val="ＭＳ Ｐゴシック"/>
      <family val="3"/>
      <charset val="128"/>
    </font>
    <font>
      <sz val="11"/>
      <color rgb="FFC00000"/>
      <name val="ＭＳ Ｐゴシック"/>
      <family val="3"/>
      <charset val="128"/>
    </font>
    <font>
      <b/>
      <sz val="11"/>
      <name val="ＭＳ Ｐゴシック"/>
      <family val="3"/>
      <charset val="128"/>
    </font>
    <font>
      <b/>
      <sz val="11"/>
      <color rgb="FF0070C0"/>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rgb="FFFFCC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35">
    <xf numFmtId="0" fontId="0" fillId="0" borderId="0" xfId="0">
      <alignment vertical="center"/>
    </xf>
    <xf numFmtId="0" fontId="3" fillId="0" borderId="0" xfId="0" applyFont="1" applyAlignment="1"/>
    <xf numFmtId="6" fontId="0" fillId="0" borderId="0" xfId="1" applyFont="1">
      <alignment vertical="center"/>
    </xf>
    <xf numFmtId="0" fontId="0" fillId="0" borderId="1" xfId="0" applyBorder="1">
      <alignment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2" xfId="0" applyBorder="1">
      <alignment vertical="center"/>
    </xf>
    <xf numFmtId="0" fontId="0" fillId="0" borderId="3" xfId="0" applyBorder="1">
      <alignment vertical="center"/>
    </xf>
    <xf numFmtId="0" fontId="4" fillId="0" borderId="0" xfId="0" applyFont="1" applyAlignment="1">
      <alignment horizontal="left" vertical="center"/>
    </xf>
    <xf numFmtId="0" fontId="5" fillId="0" borderId="0" xfId="0" applyFont="1">
      <alignment vertical="center"/>
    </xf>
    <xf numFmtId="0" fontId="6" fillId="0" borderId="0" xfId="0" applyFont="1">
      <alignment vertical="center"/>
    </xf>
    <xf numFmtId="0" fontId="7" fillId="0" borderId="1" xfId="0" applyFont="1" applyBorder="1">
      <alignment vertical="center"/>
    </xf>
    <xf numFmtId="0" fontId="8" fillId="0" borderId="1" xfId="0" applyFont="1" applyBorder="1">
      <alignment vertical="center"/>
    </xf>
    <xf numFmtId="0" fontId="0" fillId="0" borderId="0" xfId="0" applyAlignment="1"/>
    <xf numFmtId="49" fontId="0" fillId="0" borderId="1" xfId="0" applyNumberFormat="1" applyBorder="1">
      <alignment vertical="center"/>
    </xf>
    <xf numFmtId="0" fontId="7" fillId="0" borderId="0" xfId="0" applyFont="1">
      <alignment vertical="center"/>
    </xf>
    <xf numFmtId="6" fontId="0" fillId="0" borderId="0" xfId="0" applyNumberFormat="1">
      <alignment vertical="center"/>
    </xf>
    <xf numFmtId="49" fontId="0" fillId="0" borderId="0" xfId="0" applyNumberFormat="1">
      <alignment vertical="center"/>
    </xf>
    <xf numFmtId="49" fontId="0" fillId="0" borderId="1" xfId="0" quotePrefix="1" applyNumberFormat="1" applyBorder="1">
      <alignment vertical="center"/>
    </xf>
    <xf numFmtId="0" fontId="0" fillId="0" borderId="2" xfId="0" applyBorder="1" applyAlignment="1">
      <alignment horizontal="center" vertical="center"/>
    </xf>
    <xf numFmtId="0" fontId="0" fillId="0" borderId="5" xfId="0" applyBorder="1">
      <alignment vertical="center"/>
    </xf>
    <xf numFmtId="0" fontId="0" fillId="0" borderId="1" xfId="1" applyNumberFormat="1" applyFont="1" applyBorder="1">
      <alignment vertical="center"/>
    </xf>
    <xf numFmtId="6" fontId="0" fillId="0" borderId="1" xfId="1" applyFont="1" applyBorder="1">
      <alignment vertical="center"/>
    </xf>
    <xf numFmtId="6" fontId="0" fillId="0" borderId="1" xfId="0" applyNumberFormat="1" applyBorder="1">
      <alignment vertical="center"/>
    </xf>
    <xf numFmtId="0" fontId="0" fillId="0" borderId="6" xfId="0" applyBorder="1">
      <alignment vertical="center"/>
    </xf>
    <xf numFmtId="0" fontId="0" fillId="0" borderId="7" xfId="0" applyBorder="1">
      <alignment vertical="center"/>
    </xf>
    <xf numFmtId="0" fontId="7" fillId="0" borderId="7" xfId="0" applyFont="1" applyBorder="1">
      <alignment vertical="center"/>
    </xf>
    <xf numFmtId="0" fontId="0" fillId="0" borderId="2" xfId="0" applyBorder="1">
      <alignment vertical="center"/>
    </xf>
    <xf numFmtId="0" fontId="0" fillId="0" borderId="4" xfId="0" applyBorder="1">
      <alignment vertical="center"/>
    </xf>
    <xf numFmtId="0" fontId="0" fillId="0" borderId="3" xfId="0" applyBorder="1">
      <alignment vertical="center"/>
    </xf>
    <xf numFmtId="176" fontId="0" fillId="0" borderId="0" xfId="0" applyNumberFormat="1">
      <alignment vertical="center"/>
    </xf>
    <xf numFmtId="0" fontId="0" fillId="0" borderId="0" xfId="0">
      <alignment vertical="center"/>
    </xf>
    <xf numFmtId="0" fontId="7"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0" fillId="0" borderId="1" xfId="0"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colors>
    <mruColors>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tabSelected="1" workbookViewId="0">
      <selection activeCell="J15" sqref="J15"/>
    </sheetView>
  </sheetViews>
  <sheetFormatPr defaultRowHeight="13.5"/>
  <cols>
    <col min="1" max="1" width="2" customWidth="1"/>
    <col min="2" max="2" width="7.875" customWidth="1"/>
    <col min="3" max="3" width="20.625" customWidth="1"/>
    <col min="4" max="4" width="13.625" customWidth="1"/>
    <col min="5" max="5" width="11.375" customWidth="1"/>
    <col min="6" max="6" width="13.625" customWidth="1"/>
    <col min="7" max="7" width="11.375" customWidth="1"/>
    <col min="8" max="8" width="10.625" customWidth="1"/>
    <col min="10" max="10" width="11.375" customWidth="1"/>
  </cols>
  <sheetData>
    <row r="1" spans="2:11" ht="24.75">
      <c r="B1" s="1" t="s">
        <v>82</v>
      </c>
      <c r="J1" s="13"/>
      <c r="K1" s="1"/>
    </row>
    <row r="2" spans="2:11">
      <c r="B2" s="9" t="s">
        <v>69</v>
      </c>
      <c r="G2" s="30">
        <v>45130</v>
      </c>
      <c r="H2" s="31"/>
    </row>
    <row r="3" spans="2:11">
      <c r="B3" s="9" t="s">
        <v>90</v>
      </c>
    </row>
    <row r="4" spans="2:11">
      <c r="B4" s="9" t="s">
        <v>74</v>
      </c>
    </row>
    <row r="5" spans="2:11">
      <c r="B5" s="3" t="s">
        <v>75</v>
      </c>
      <c r="C5" s="4" t="s">
        <v>0</v>
      </c>
      <c r="D5" s="3"/>
      <c r="E5" s="4" t="s">
        <v>4</v>
      </c>
      <c r="F5" s="4" t="s">
        <v>5</v>
      </c>
      <c r="G5" s="4" t="s">
        <v>6</v>
      </c>
    </row>
    <row r="6" spans="2:11">
      <c r="B6" s="24"/>
      <c r="C6" s="12" t="s">
        <v>7</v>
      </c>
      <c r="D6" s="12"/>
      <c r="E6" s="21">
        <f>COUNTIF(C$26:C$78,C6)+COUNTIF(C$26:C$78,"ミックスダブルスS")</f>
        <v>0</v>
      </c>
      <c r="F6" s="22">
        <v>2000</v>
      </c>
      <c r="G6" s="23">
        <f>E6*F6</f>
        <v>0</v>
      </c>
    </row>
    <row r="7" spans="2:11">
      <c r="B7" s="25"/>
      <c r="C7" s="12" t="s">
        <v>8</v>
      </c>
      <c r="D7" s="3"/>
      <c r="E7" s="21">
        <f>COUNTIF(C$26:C$78,C7)+COUNTIF(C$26:C$78,"ミックスダブルスA")</f>
        <v>0</v>
      </c>
      <c r="F7" s="22">
        <v>2000</v>
      </c>
      <c r="G7" s="23">
        <f t="shared" ref="G7:G9" si="0">E7*F7</f>
        <v>0</v>
      </c>
    </row>
    <row r="8" spans="2:11">
      <c r="B8" s="25"/>
      <c r="C8" s="12" t="s">
        <v>9</v>
      </c>
      <c r="D8" s="3"/>
      <c r="E8" s="21">
        <f>COUNTIF(C$26:C$78,C8)+COUNTIF(C$26:C$78,"ミックスダブルスB")</f>
        <v>0</v>
      </c>
      <c r="F8" s="22">
        <v>2000</v>
      </c>
      <c r="G8" s="23">
        <f t="shared" si="0"/>
        <v>0</v>
      </c>
    </row>
    <row r="9" spans="2:11">
      <c r="B9" s="25"/>
      <c r="C9" s="12" t="s">
        <v>10</v>
      </c>
      <c r="D9" s="3"/>
      <c r="E9" s="21">
        <f>COUNTIF(C$26:C$78,C9)+COUNTIF(C$26:C$78,"ミックスダブルスC")</f>
        <v>0</v>
      </c>
      <c r="F9" s="22">
        <v>2000</v>
      </c>
      <c r="G9" s="23">
        <f t="shared" si="0"/>
        <v>0</v>
      </c>
    </row>
    <row r="10" spans="2:11">
      <c r="B10" s="25"/>
      <c r="C10" s="12" t="s">
        <v>22</v>
      </c>
      <c r="D10" s="3"/>
      <c r="E10" s="21">
        <f>COUNTIF(C$26:C$78,C10)+COUNTIF(C$26:C$78,"ミックスダブルス100")</f>
        <v>0</v>
      </c>
      <c r="F10" s="22">
        <v>2000</v>
      </c>
      <c r="G10" s="23">
        <f>E10*F10</f>
        <v>0</v>
      </c>
    </row>
    <row r="11" spans="2:11">
      <c r="B11" s="25"/>
      <c r="C11" s="12" t="s">
        <v>23</v>
      </c>
      <c r="D11" s="3"/>
      <c r="E11" s="21">
        <f>COUNTIF(C$26:C$78,C11)+COUNTIF(C$26:C$78,"ミックスダブルス110")</f>
        <v>0</v>
      </c>
      <c r="F11" s="22">
        <v>2000</v>
      </c>
      <c r="G11" s="23">
        <f t="shared" ref="G11:G12" si="1">E11*F11</f>
        <v>0</v>
      </c>
    </row>
    <row r="12" spans="2:11">
      <c r="B12" s="25"/>
      <c r="C12" s="12" t="s">
        <v>56</v>
      </c>
      <c r="D12" s="3"/>
      <c r="E12" s="21">
        <f>COUNTIF(C$26:C$78,C12)+COUNTIF(C$26:C$78,"ミックスダブルス120")</f>
        <v>0</v>
      </c>
      <c r="F12" s="22">
        <v>2000</v>
      </c>
      <c r="G12" s="23">
        <f t="shared" si="1"/>
        <v>0</v>
      </c>
    </row>
    <row r="13" spans="2:11">
      <c r="B13" s="25"/>
      <c r="C13" s="12" t="s">
        <v>81</v>
      </c>
      <c r="D13" s="3"/>
      <c r="E13" s="21">
        <f>COUNTIF(C$26:C$78,C13)+COUNTIF(C$26:C$78,"ミックスダブルス130")</f>
        <v>0</v>
      </c>
      <c r="F13" s="22">
        <v>2000</v>
      </c>
      <c r="G13" s="23">
        <f t="shared" ref="G13" si="2">E13*F13</f>
        <v>0</v>
      </c>
    </row>
    <row r="14" spans="2:11">
      <c r="B14" s="25"/>
      <c r="C14" s="12"/>
      <c r="D14" s="3"/>
      <c r="E14" s="21"/>
      <c r="F14" s="22"/>
      <c r="G14" s="23"/>
    </row>
    <row r="15" spans="2:11">
      <c r="B15" s="25"/>
      <c r="C15" s="12"/>
      <c r="D15" s="3"/>
      <c r="E15" s="21"/>
      <c r="F15" s="22"/>
      <c r="G15" s="23"/>
    </row>
    <row r="16" spans="2:11">
      <c r="B16" s="25"/>
      <c r="C16" s="12"/>
      <c r="D16" s="3"/>
      <c r="E16" s="21"/>
      <c r="F16" s="22"/>
      <c r="G16" s="23"/>
    </row>
    <row r="17" spans="2:12">
      <c r="B17" s="25"/>
      <c r="C17" s="12"/>
      <c r="D17" s="3"/>
      <c r="E17" s="21"/>
      <c r="F17" s="22"/>
      <c r="G17" s="23"/>
    </row>
    <row r="18" spans="2:12" ht="14.25">
      <c r="E18" s="8"/>
      <c r="F18" s="20" t="s">
        <v>26</v>
      </c>
      <c r="G18" s="23">
        <f>SUM(G6:G17)</f>
        <v>0</v>
      </c>
    </row>
    <row r="19" spans="2:12" ht="14.25">
      <c r="B19" s="9"/>
      <c r="E19" s="8"/>
      <c r="G19" s="16"/>
    </row>
    <row r="21" spans="2:12">
      <c r="B21" s="10" t="s">
        <v>25</v>
      </c>
      <c r="D21" s="11" t="s">
        <v>3</v>
      </c>
      <c r="E21" s="27"/>
      <c r="F21" s="28"/>
      <c r="G21" s="29"/>
    </row>
    <row r="22" spans="2:12">
      <c r="B22" s="10" t="s">
        <v>71</v>
      </c>
    </row>
    <row r="23" spans="2:12">
      <c r="B23" s="10" t="s">
        <v>78</v>
      </c>
    </row>
    <row r="24" spans="2:12">
      <c r="B24" s="10" t="s">
        <v>68</v>
      </c>
    </row>
    <row r="25" spans="2:12">
      <c r="B25" s="10" t="s">
        <v>91</v>
      </c>
    </row>
    <row r="26" spans="2:12">
      <c r="B26" s="34" t="s">
        <v>76</v>
      </c>
      <c r="C26" s="34" t="s">
        <v>0</v>
      </c>
      <c r="D26" s="32" t="s">
        <v>79</v>
      </c>
      <c r="E26" s="32"/>
      <c r="F26" s="33" t="s">
        <v>80</v>
      </c>
      <c r="G26" s="33"/>
    </row>
    <row r="27" spans="2:12">
      <c r="B27" s="34"/>
      <c r="C27" s="34"/>
      <c r="D27" s="5" t="s">
        <v>70</v>
      </c>
      <c r="E27" s="4" t="s">
        <v>2</v>
      </c>
      <c r="F27" s="5" t="s">
        <v>70</v>
      </c>
      <c r="G27" s="4" t="s">
        <v>2</v>
      </c>
    </row>
    <row r="28" spans="2:12">
      <c r="B28" s="25">
        <v>1</v>
      </c>
      <c r="C28" s="12"/>
      <c r="D28" s="14"/>
      <c r="E28" s="3"/>
      <c r="F28" s="14"/>
      <c r="G28" s="3"/>
    </row>
    <row r="29" spans="2:12">
      <c r="B29" s="25">
        <v>2</v>
      </c>
      <c r="C29" s="12"/>
      <c r="D29" s="14"/>
      <c r="E29" s="3"/>
      <c r="F29" s="14"/>
      <c r="G29" s="3"/>
    </row>
    <row r="30" spans="2:12">
      <c r="B30" s="25">
        <v>3</v>
      </c>
      <c r="C30" s="12"/>
      <c r="D30" s="14"/>
      <c r="E30" s="3"/>
      <c r="F30" s="14"/>
      <c r="G30" s="3"/>
    </row>
    <row r="31" spans="2:12">
      <c r="B31" s="25">
        <v>4</v>
      </c>
      <c r="C31" s="12"/>
      <c r="D31" s="14"/>
      <c r="E31" s="3"/>
      <c r="F31" s="14"/>
      <c r="G31" s="3"/>
      <c r="L31" s="2"/>
    </row>
    <row r="32" spans="2:12">
      <c r="B32" s="25">
        <v>5</v>
      </c>
      <c r="C32" s="12"/>
      <c r="D32" s="14"/>
      <c r="E32" s="3"/>
      <c r="F32" s="14"/>
      <c r="G32" s="3"/>
    </row>
    <row r="33" spans="2:7">
      <c r="B33" s="25">
        <v>6</v>
      </c>
      <c r="C33" s="12"/>
      <c r="D33" s="14"/>
      <c r="E33" s="3"/>
      <c r="F33" s="14"/>
      <c r="G33" s="3"/>
    </row>
    <row r="34" spans="2:7">
      <c r="B34" s="25">
        <v>7</v>
      </c>
      <c r="C34" s="12"/>
      <c r="D34" s="14"/>
      <c r="E34" s="3"/>
      <c r="F34" s="14"/>
      <c r="G34" s="3"/>
    </row>
    <row r="35" spans="2:7">
      <c r="B35" s="25">
        <v>8</v>
      </c>
      <c r="C35" s="12"/>
      <c r="D35" s="14"/>
      <c r="E35" s="3"/>
      <c r="F35" s="14"/>
      <c r="G35" s="3"/>
    </row>
    <row r="36" spans="2:7">
      <c r="B36" s="25">
        <v>9</v>
      </c>
      <c r="C36" s="12"/>
      <c r="D36" s="14"/>
      <c r="E36" s="3"/>
      <c r="F36" s="14"/>
      <c r="G36" s="3"/>
    </row>
    <row r="37" spans="2:7">
      <c r="B37" s="26">
        <v>10</v>
      </c>
      <c r="C37" s="12"/>
      <c r="D37" s="14"/>
      <c r="E37" s="3"/>
      <c r="F37" s="14"/>
      <c r="G37" s="3"/>
    </row>
    <row r="38" spans="2:7">
      <c r="B38" s="25">
        <v>11</v>
      </c>
      <c r="C38" s="12"/>
      <c r="D38" s="14"/>
      <c r="E38" s="3"/>
      <c r="F38" s="14"/>
      <c r="G38" s="3"/>
    </row>
    <row r="39" spans="2:7">
      <c r="B39" s="25">
        <v>12</v>
      </c>
      <c r="C39" s="12"/>
      <c r="D39" s="14"/>
      <c r="E39" s="3"/>
      <c r="F39" s="14"/>
      <c r="G39" s="3"/>
    </row>
    <row r="40" spans="2:7">
      <c r="B40" s="25">
        <v>13</v>
      </c>
      <c r="C40" s="12"/>
      <c r="D40" s="14"/>
      <c r="E40" s="3"/>
      <c r="F40" s="14"/>
      <c r="G40" s="3"/>
    </row>
    <row r="41" spans="2:7">
      <c r="B41" s="25">
        <v>14</v>
      </c>
      <c r="C41" s="12"/>
      <c r="D41" s="14"/>
      <c r="E41" s="3"/>
      <c r="F41" s="14"/>
      <c r="G41" s="3"/>
    </row>
    <row r="42" spans="2:7">
      <c r="B42" s="25">
        <v>15</v>
      </c>
      <c r="C42" s="12"/>
      <c r="D42" s="14"/>
      <c r="E42" s="3"/>
      <c r="F42" s="14"/>
      <c r="G42" s="3"/>
    </row>
    <row r="43" spans="2:7">
      <c r="B43" s="25">
        <v>16</v>
      </c>
      <c r="C43" s="12"/>
      <c r="D43" s="14"/>
      <c r="E43" s="3"/>
      <c r="F43" s="14"/>
      <c r="G43" s="3"/>
    </row>
    <row r="44" spans="2:7">
      <c r="B44" s="25">
        <v>17</v>
      </c>
      <c r="C44" s="12"/>
      <c r="D44" s="14"/>
      <c r="E44" s="3"/>
      <c r="F44" s="14"/>
      <c r="G44" s="3"/>
    </row>
    <row r="45" spans="2:7">
      <c r="B45" s="25">
        <v>18</v>
      </c>
      <c r="C45" s="12"/>
      <c r="D45" s="14"/>
      <c r="E45" s="3"/>
      <c r="F45" s="14"/>
      <c r="G45" s="3"/>
    </row>
    <row r="46" spans="2:7">
      <c r="B46" s="25">
        <v>19</v>
      </c>
      <c r="C46" s="12"/>
      <c r="D46" s="14"/>
      <c r="E46" s="3"/>
      <c r="F46" s="14"/>
      <c r="G46" s="3"/>
    </row>
    <row r="47" spans="2:7">
      <c r="B47" s="26">
        <v>20</v>
      </c>
      <c r="C47" s="12"/>
      <c r="D47" s="14"/>
      <c r="E47" s="3"/>
      <c r="F47" s="14"/>
      <c r="G47" s="3"/>
    </row>
    <row r="48" spans="2:7">
      <c r="B48" s="25">
        <v>21</v>
      </c>
      <c r="C48" s="12"/>
      <c r="D48" s="14"/>
      <c r="E48" s="3"/>
      <c r="F48" s="14"/>
      <c r="G48" s="3"/>
    </row>
    <row r="49" spans="2:7">
      <c r="B49" s="25">
        <v>22</v>
      </c>
      <c r="C49" s="12"/>
      <c r="D49" s="14"/>
      <c r="E49" s="3"/>
      <c r="F49" s="14"/>
      <c r="G49" s="3"/>
    </row>
    <row r="50" spans="2:7">
      <c r="B50" s="25">
        <v>23</v>
      </c>
      <c r="C50" s="12"/>
      <c r="D50" s="14"/>
      <c r="E50" s="3"/>
      <c r="F50" s="14"/>
      <c r="G50" s="3"/>
    </row>
    <row r="51" spans="2:7">
      <c r="B51" s="25">
        <v>24</v>
      </c>
      <c r="C51" s="12"/>
      <c r="D51" s="14"/>
      <c r="E51" s="3"/>
      <c r="F51" s="14"/>
      <c r="G51" s="3"/>
    </row>
    <row r="52" spans="2:7">
      <c r="B52" s="25">
        <v>25</v>
      </c>
      <c r="C52" s="12"/>
      <c r="D52" s="14"/>
      <c r="E52" s="3"/>
      <c r="F52" s="14"/>
      <c r="G52" s="3"/>
    </row>
    <row r="53" spans="2:7">
      <c r="B53" s="25">
        <v>26</v>
      </c>
      <c r="C53" s="12"/>
      <c r="D53" s="14"/>
      <c r="E53" s="3"/>
      <c r="F53" s="14"/>
      <c r="G53" s="3"/>
    </row>
    <row r="54" spans="2:7">
      <c r="B54" s="25">
        <v>27</v>
      </c>
      <c r="C54" s="12"/>
      <c r="D54" s="14"/>
      <c r="E54" s="3"/>
      <c r="F54" s="14"/>
      <c r="G54" s="3"/>
    </row>
    <row r="55" spans="2:7">
      <c r="B55" s="25">
        <v>28</v>
      </c>
      <c r="C55" s="12"/>
      <c r="D55" s="14"/>
      <c r="E55" s="3"/>
      <c r="F55" s="14"/>
      <c r="G55" s="3"/>
    </row>
    <row r="56" spans="2:7">
      <c r="B56" s="25">
        <v>29</v>
      </c>
      <c r="C56" s="12"/>
      <c r="D56" s="14"/>
      <c r="E56" s="3"/>
      <c r="F56" s="14"/>
      <c r="G56" s="3"/>
    </row>
    <row r="57" spans="2:7">
      <c r="B57" s="26">
        <v>30</v>
      </c>
      <c r="C57" s="3"/>
      <c r="D57" s="14"/>
      <c r="E57" s="3"/>
      <c r="F57" s="14"/>
      <c r="G57" s="3"/>
    </row>
    <row r="58" spans="2:7">
      <c r="B58" s="25">
        <v>31</v>
      </c>
      <c r="C58" s="12"/>
      <c r="D58" s="14"/>
      <c r="E58" s="3"/>
      <c r="F58" s="14"/>
      <c r="G58" s="3"/>
    </row>
    <row r="59" spans="2:7">
      <c r="B59" s="25">
        <v>32</v>
      </c>
      <c r="C59" s="12"/>
      <c r="D59" s="14"/>
      <c r="E59" s="3"/>
      <c r="F59" s="14"/>
      <c r="G59" s="3"/>
    </row>
    <row r="60" spans="2:7">
      <c r="B60" s="25">
        <v>33</v>
      </c>
      <c r="C60" s="12"/>
      <c r="D60" s="14"/>
      <c r="E60" s="3"/>
      <c r="F60" s="14"/>
      <c r="G60" s="3"/>
    </row>
    <row r="61" spans="2:7">
      <c r="B61" s="25">
        <v>34</v>
      </c>
      <c r="C61" s="12"/>
      <c r="D61" s="14"/>
      <c r="E61" s="3"/>
      <c r="F61" s="14"/>
      <c r="G61" s="3"/>
    </row>
    <row r="62" spans="2:7">
      <c r="B62" s="25">
        <v>35</v>
      </c>
      <c r="C62" s="12"/>
      <c r="D62" s="14"/>
      <c r="E62" s="3"/>
      <c r="F62" s="14"/>
      <c r="G62" s="3"/>
    </row>
    <row r="63" spans="2:7">
      <c r="B63" s="25">
        <v>36</v>
      </c>
      <c r="C63" s="12"/>
      <c r="D63" s="14"/>
      <c r="E63" s="3"/>
      <c r="F63" s="14"/>
      <c r="G63" s="3"/>
    </row>
    <row r="64" spans="2:7">
      <c r="B64" s="25">
        <v>37</v>
      </c>
      <c r="C64" s="3"/>
      <c r="D64" s="14"/>
      <c r="E64" s="3"/>
      <c r="F64" s="14"/>
      <c r="G64" s="3"/>
    </row>
    <row r="65" spans="2:7">
      <c r="B65" s="25">
        <v>38</v>
      </c>
      <c r="C65" s="3"/>
      <c r="D65" s="14"/>
      <c r="E65" s="3"/>
      <c r="F65" s="14"/>
      <c r="G65" s="3"/>
    </row>
    <row r="66" spans="2:7">
      <c r="B66" s="25">
        <v>39</v>
      </c>
      <c r="C66" s="3"/>
      <c r="D66" s="14"/>
      <c r="E66" s="3"/>
      <c r="F66" s="14"/>
      <c r="G66" s="3"/>
    </row>
    <row r="67" spans="2:7">
      <c r="B67" s="26">
        <v>40</v>
      </c>
      <c r="C67" s="3"/>
      <c r="D67" s="14"/>
      <c r="E67" s="3"/>
      <c r="F67" s="14"/>
      <c r="G67" s="3"/>
    </row>
    <row r="68" spans="2:7">
      <c r="B68" s="25">
        <v>41</v>
      </c>
      <c r="C68" s="3"/>
      <c r="D68" s="14"/>
      <c r="E68" s="3"/>
      <c r="F68" s="14"/>
      <c r="G68" s="3"/>
    </row>
    <row r="69" spans="2:7">
      <c r="B69" s="25">
        <v>42</v>
      </c>
      <c r="C69" s="3"/>
      <c r="D69" s="14"/>
      <c r="E69" s="3"/>
      <c r="F69" s="14"/>
      <c r="G69" s="3"/>
    </row>
    <row r="70" spans="2:7">
      <c r="B70" s="25">
        <v>43</v>
      </c>
      <c r="C70" s="3"/>
      <c r="D70" s="14"/>
      <c r="E70" s="3"/>
      <c r="F70" s="14"/>
      <c r="G70" s="3"/>
    </row>
    <row r="71" spans="2:7">
      <c r="B71" s="25">
        <v>44</v>
      </c>
      <c r="C71" s="3"/>
      <c r="D71" s="14"/>
      <c r="E71" s="3"/>
      <c r="F71" s="14"/>
      <c r="G71" s="3"/>
    </row>
    <row r="72" spans="2:7">
      <c r="B72" s="25">
        <v>45</v>
      </c>
      <c r="C72" s="3"/>
      <c r="D72" s="14"/>
      <c r="E72" s="3"/>
      <c r="F72" s="14"/>
      <c r="G72" s="3"/>
    </row>
    <row r="73" spans="2:7">
      <c r="B73" s="25">
        <v>46</v>
      </c>
      <c r="C73" s="3"/>
      <c r="D73" s="14"/>
      <c r="E73" s="3"/>
      <c r="F73" s="14"/>
      <c r="G73" s="3"/>
    </row>
    <row r="74" spans="2:7">
      <c r="B74" s="25">
        <v>47</v>
      </c>
      <c r="C74" s="3"/>
      <c r="D74" s="14"/>
      <c r="E74" s="3"/>
      <c r="F74" s="14"/>
      <c r="G74" s="3"/>
    </row>
    <row r="75" spans="2:7">
      <c r="B75" s="25">
        <v>48</v>
      </c>
      <c r="C75" s="3"/>
      <c r="D75" s="14"/>
      <c r="E75" s="3"/>
      <c r="F75" s="14"/>
      <c r="G75" s="3"/>
    </row>
    <row r="76" spans="2:7">
      <c r="B76" s="25">
        <v>49</v>
      </c>
      <c r="C76" s="3"/>
      <c r="D76" s="14"/>
      <c r="E76" s="3"/>
      <c r="F76" s="14"/>
      <c r="G76" s="3"/>
    </row>
    <row r="77" spans="2:7">
      <c r="B77" s="26">
        <v>50</v>
      </c>
      <c r="C77" s="3"/>
      <c r="D77" s="14"/>
      <c r="E77" s="3"/>
      <c r="F77" s="14"/>
      <c r="G77" s="3"/>
    </row>
    <row r="78" spans="2:7">
      <c r="B78" s="25"/>
      <c r="C78" s="3" t="s">
        <v>0</v>
      </c>
      <c r="D78" s="5" t="s">
        <v>1</v>
      </c>
      <c r="E78" s="4" t="s">
        <v>2</v>
      </c>
      <c r="F78" s="5" t="s">
        <v>1</v>
      </c>
      <c r="G78" s="4" t="s">
        <v>2</v>
      </c>
    </row>
    <row r="79" spans="2:7">
      <c r="B79" s="10" t="s">
        <v>77</v>
      </c>
      <c r="D79" s="17"/>
      <c r="F79" s="17"/>
    </row>
    <row r="80" spans="2:7">
      <c r="B80" s="10" t="s">
        <v>72</v>
      </c>
      <c r="D80" s="17"/>
      <c r="F80" s="17"/>
    </row>
    <row r="81" spans="1:7">
      <c r="A81" t="s">
        <v>73</v>
      </c>
      <c r="B81" t="s">
        <v>73</v>
      </c>
      <c r="C81" t="s">
        <v>73</v>
      </c>
      <c r="D81" t="s">
        <v>73</v>
      </c>
      <c r="E81" t="s">
        <v>73</v>
      </c>
      <c r="F81" t="s">
        <v>73</v>
      </c>
      <c r="G81" t="s">
        <v>73</v>
      </c>
    </row>
  </sheetData>
  <mergeCells count="6">
    <mergeCell ref="E21:G21"/>
    <mergeCell ref="G2:H2"/>
    <mergeCell ref="D26:E26"/>
    <mergeCell ref="F26:G26"/>
    <mergeCell ref="B26:B27"/>
    <mergeCell ref="C26:C27"/>
  </mergeCells>
  <phoneticPr fontId="2"/>
  <pageMargins left="0.74803149606299213" right="0.35433070866141736" top="0.39370078740157483" bottom="0.59055118110236227" header="0.31496062992125984" footer="0.31496062992125984"/>
  <pageSetup paperSize="9" orientation="portrait" horizontalDpi="4294967293"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selection activeCell="C6" sqref="C6"/>
    </sheetView>
  </sheetViews>
  <sheetFormatPr defaultRowHeight="13.5"/>
  <cols>
    <col min="1" max="1" width="2" customWidth="1"/>
    <col min="2" max="2" width="7.875" customWidth="1"/>
    <col min="3" max="3" width="20.625" customWidth="1"/>
    <col min="4" max="4" width="13.625" customWidth="1"/>
    <col min="5" max="5" width="11.375" customWidth="1"/>
    <col min="6" max="6" width="13.625" customWidth="1"/>
    <col min="7" max="7" width="11.375" customWidth="1"/>
    <col min="8" max="8" width="10.625" customWidth="1"/>
    <col min="10" max="10" width="11.375" customWidth="1"/>
  </cols>
  <sheetData>
    <row r="1" spans="2:11" ht="24.75">
      <c r="B1" s="1" t="s">
        <v>85</v>
      </c>
      <c r="C1" s="1"/>
      <c r="J1" s="13"/>
      <c r="K1" s="1"/>
    </row>
    <row r="2" spans="2:11">
      <c r="B2" s="9" t="s">
        <v>69</v>
      </c>
      <c r="G2" s="30">
        <f>ダブルスミックス申込書!$G$2</f>
        <v>45130</v>
      </c>
      <c r="H2" s="31"/>
    </row>
    <row r="3" spans="2:11">
      <c r="B3" s="9" t="s">
        <v>90</v>
      </c>
    </row>
    <row r="4" spans="2:11">
      <c r="B4" s="9" t="s">
        <v>74</v>
      </c>
    </row>
    <row r="5" spans="2:11">
      <c r="B5" s="3" t="s">
        <v>75</v>
      </c>
      <c r="C5" s="4" t="s">
        <v>0</v>
      </c>
      <c r="D5" s="3"/>
      <c r="E5" s="4" t="s">
        <v>4</v>
      </c>
      <c r="F5" s="4" t="s">
        <v>5</v>
      </c>
      <c r="G5" s="4" t="s">
        <v>6</v>
      </c>
    </row>
    <row r="6" spans="2:11">
      <c r="C6" s="12" t="s">
        <v>48</v>
      </c>
      <c r="D6" s="12"/>
      <c r="E6" s="21">
        <f>COUNTIF(C$26:C$77,C6)+COUNTIF(C$26:C$77,"男子シングルスS")</f>
        <v>0</v>
      </c>
      <c r="F6" s="22">
        <v>1500</v>
      </c>
      <c r="G6" s="23">
        <f>E6*F6</f>
        <v>0</v>
      </c>
    </row>
    <row r="7" spans="2:11">
      <c r="C7" s="12" t="s">
        <v>49</v>
      </c>
      <c r="D7" s="3"/>
      <c r="E7" s="21">
        <f>COUNTIF(C$26:C$77,C7)+COUNTIF(C$26:C$77,"男子シングルスA")</f>
        <v>0</v>
      </c>
      <c r="F7" s="22">
        <v>1500</v>
      </c>
      <c r="G7" s="23">
        <f t="shared" ref="G7:G13" si="0">E7*F7</f>
        <v>0</v>
      </c>
    </row>
    <row r="8" spans="2:11">
      <c r="C8" s="12" t="s">
        <v>50</v>
      </c>
      <c r="D8" s="3"/>
      <c r="E8" s="21">
        <f>COUNTIF(C$26:C$77,C8)+COUNTIF(C$26:C$77,"男子シングルスB")</f>
        <v>0</v>
      </c>
      <c r="F8" s="22">
        <v>1500</v>
      </c>
      <c r="G8" s="23">
        <f t="shared" si="0"/>
        <v>0</v>
      </c>
    </row>
    <row r="9" spans="2:11">
      <c r="C9" s="12" t="s">
        <v>51</v>
      </c>
      <c r="D9" s="3"/>
      <c r="E9" s="21">
        <f>COUNTIF(C$26:C$77,C9)+COUNTIF(C$26:C$77,"男子シングルスC")</f>
        <v>0</v>
      </c>
      <c r="F9" s="22">
        <v>1500</v>
      </c>
      <c r="G9" s="23">
        <f t="shared" si="0"/>
        <v>0</v>
      </c>
    </row>
    <row r="10" spans="2:11">
      <c r="C10" s="12" t="s">
        <v>83</v>
      </c>
      <c r="D10" s="3"/>
      <c r="E10" s="21">
        <f>COUNTIF(C$26:C$77,C10)+COUNTIF(C$26:C$77,"男子シングルス50")</f>
        <v>0</v>
      </c>
      <c r="F10" s="22">
        <v>1500</v>
      </c>
      <c r="G10" s="23">
        <f>E10*F10</f>
        <v>0</v>
      </c>
    </row>
    <row r="11" spans="2:11">
      <c r="C11" s="12" t="s">
        <v>52</v>
      </c>
      <c r="D11" s="3"/>
      <c r="E11" s="21">
        <f>COUNTIF(C$26:C$77,C11)+COUNTIF(C$26:C$77,"男子シングルス60A")</f>
        <v>0</v>
      </c>
      <c r="F11" s="22">
        <v>1500</v>
      </c>
      <c r="G11" s="23">
        <f>E11*F11</f>
        <v>0</v>
      </c>
    </row>
    <row r="12" spans="2:11">
      <c r="C12" s="12" t="s">
        <v>53</v>
      </c>
      <c r="D12" s="3"/>
      <c r="E12" s="21">
        <f>COUNTIF(C$26:C$77,C12)+COUNTIF(C$26:C$77,"男子シングルス60B")</f>
        <v>0</v>
      </c>
      <c r="F12" s="22">
        <v>1500</v>
      </c>
      <c r="G12" s="23">
        <f t="shared" si="0"/>
        <v>0</v>
      </c>
    </row>
    <row r="13" spans="2:11">
      <c r="C13" s="12" t="s">
        <v>84</v>
      </c>
      <c r="D13" s="3"/>
      <c r="E13" s="21">
        <f>COUNTIF(C$26:C$77,C13)+COUNTIF(C$26:C$77,"男子シングルス70")</f>
        <v>0</v>
      </c>
      <c r="F13" s="22">
        <v>1500</v>
      </c>
      <c r="G13" s="23">
        <f t="shared" si="0"/>
        <v>0</v>
      </c>
    </row>
    <row r="14" spans="2:11">
      <c r="C14" s="12" t="s">
        <v>86</v>
      </c>
      <c r="D14" s="3"/>
      <c r="E14" s="21">
        <f>COUNTIF(C$26:C$77,C14)+COUNTIF(C$26:C$77,"女子ｼﾝｸﾞﾙｽ")</f>
        <v>0</v>
      </c>
      <c r="F14" s="22">
        <v>1500</v>
      </c>
      <c r="G14" s="23">
        <f>E14*F14</f>
        <v>0</v>
      </c>
    </row>
    <row r="15" spans="2:11">
      <c r="C15" s="12"/>
      <c r="D15" s="3"/>
      <c r="E15" s="21"/>
      <c r="F15" s="22"/>
      <c r="G15" s="23"/>
    </row>
    <row r="16" spans="2:11">
      <c r="C16" s="12"/>
      <c r="D16" s="3"/>
      <c r="E16" s="21"/>
      <c r="F16" s="22"/>
      <c r="G16" s="23"/>
    </row>
    <row r="17" spans="2:12">
      <c r="C17" s="12"/>
      <c r="D17" s="3"/>
      <c r="E17" s="21"/>
      <c r="F17" s="22"/>
      <c r="G17" s="23"/>
    </row>
    <row r="18" spans="2:12" ht="14.25">
      <c r="E18" s="8"/>
      <c r="F18" s="6" t="s">
        <v>26</v>
      </c>
      <c r="G18" s="23">
        <f>SUM(G6:G17)</f>
        <v>0</v>
      </c>
    </row>
    <row r="21" spans="2:12">
      <c r="B21" s="10" t="s">
        <v>25</v>
      </c>
      <c r="D21" s="11" t="s">
        <v>3</v>
      </c>
      <c r="E21" s="27"/>
      <c r="F21" s="28"/>
      <c r="G21" s="29"/>
    </row>
    <row r="22" spans="2:12">
      <c r="B22" s="10" t="s">
        <v>71</v>
      </c>
    </row>
    <row r="23" spans="2:12">
      <c r="B23" s="10" t="s">
        <v>78</v>
      </c>
    </row>
    <row r="24" spans="2:12">
      <c r="B24" s="10" t="s">
        <v>68</v>
      </c>
    </row>
    <row r="25" spans="2:12">
      <c r="B25" s="10"/>
    </row>
    <row r="26" spans="2:12">
      <c r="B26" s="4" t="s">
        <v>76</v>
      </c>
      <c r="C26" s="4" t="s">
        <v>0</v>
      </c>
      <c r="D26" s="5" t="s">
        <v>70</v>
      </c>
      <c r="E26" s="4" t="s">
        <v>2</v>
      </c>
      <c r="F26" s="5" t="s">
        <v>70</v>
      </c>
      <c r="G26" s="4" t="s">
        <v>2</v>
      </c>
    </row>
    <row r="27" spans="2:12">
      <c r="B27">
        <v>1</v>
      </c>
      <c r="C27" s="3"/>
      <c r="D27" s="14"/>
      <c r="E27" s="3"/>
      <c r="F27" s="5" t="s">
        <v>67</v>
      </c>
      <c r="G27" s="5" t="s">
        <v>67</v>
      </c>
    </row>
    <row r="28" spans="2:12">
      <c r="B28">
        <v>2</v>
      </c>
      <c r="C28" s="12"/>
      <c r="D28" s="14"/>
      <c r="E28" s="3"/>
      <c r="F28" s="5" t="s">
        <v>67</v>
      </c>
      <c r="G28" s="5" t="s">
        <v>67</v>
      </c>
    </row>
    <row r="29" spans="2:12">
      <c r="B29">
        <v>3</v>
      </c>
      <c r="C29" s="12"/>
      <c r="D29" s="14"/>
      <c r="E29" s="3"/>
      <c r="F29" s="5" t="s">
        <v>67</v>
      </c>
      <c r="G29" s="5" t="s">
        <v>67</v>
      </c>
    </row>
    <row r="30" spans="2:12">
      <c r="B30">
        <v>4</v>
      </c>
      <c r="C30" s="12"/>
      <c r="D30" s="14"/>
      <c r="E30" s="3"/>
      <c r="F30" s="5" t="s">
        <v>67</v>
      </c>
      <c r="G30" s="5" t="s">
        <v>67</v>
      </c>
      <c r="L30" s="2"/>
    </row>
    <row r="31" spans="2:12">
      <c r="B31">
        <v>5</v>
      </c>
      <c r="C31" s="12"/>
      <c r="D31" s="18"/>
      <c r="E31" s="3"/>
      <c r="F31" s="5" t="s">
        <v>67</v>
      </c>
      <c r="G31" s="5" t="s">
        <v>67</v>
      </c>
    </row>
    <row r="32" spans="2:12">
      <c r="B32">
        <v>6</v>
      </c>
      <c r="C32" s="12"/>
      <c r="D32" s="18"/>
      <c r="E32" s="3"/>
      <c r="F32" s="5" t="s">
        <v>67</v>
      </c>
      <c r="G32" s="5" t="s">
        <v>67</v>
      </c>
    </row>
    <row r="33" spans="2:7">
      <c r="B33">
        <v>7</v>
      </c>
      <c r="C33" s="12"/>
      <c r="D33" s="14"/>
      <c r="E33" s="3"/>
      <c r="F33" s="5" t="s">
        <v>67</v>
      </c>
      <c r="G33" s="5" t="s">
        <v>67</v>
      </c>
    </row>
    <row r="34" spans="2:7">
      <c r="B34">
        <v>8</v>
      </c>
      <c r="C34" s="12"/>
      <c r="D34" s="14"/>
      <c r="E34" s="3"/>
      <c r="F34" s="5" t="s">
        <v>67</v>
      </c>
      <c r="G34" s="5" t="s">
        <v>67</v>
      </c>
    </row>
    <row r="35" spans="2:7">
      <c r="B35">
        <v>9</v>
      </c>
      <c r="C35" s="12"/>
      <c r="D35" s="14"/>
      <c r="E35" s="3"/>
      <c r="F35" s="5" t="s">
        <v>67</v>
      </c>
      <c r="G35" s="5" t="s">
        <v>67</v>
      </c>
    </row>
    <row r="36" spans="2:7">
      <c r="B36" s="15">
        <v>10</v>
      </c>
      <c r="C36" s="12"/>
      <c r="D36" s="14"/>
      <c r="E36" s="3"/>
      <c r="F36" s="5" t="s">
        <v>67</v>
      </c>
      <c r="G36" s="5" t="s">
        <v>67</v>
      </c>
    </row>
    <row r="37" spans="2:7">
      <c r="B37">
        <v>11</v>
      </c>
      <c r="C37" s="12"/>
      <c r="D37" s="14"/>
      <c r="E37" s="3"/>
      <c r="F37" s="5" t="s">
        <v>67</v>
      </c>
      <c r="G37" s="5" t="s">
        <v>67</v>
      </c>
    </row>
    <row r="38" spans="2:7">
      <c r="B38">
        <v>12</v>
      </c>
      <c r="C38" s="12"/>
      <c r="D38" s="14"/>
      <c r="E38" s="3"/>
      <c r="F38" s="5" t="s">
        <v>67</v>
      </c>
      <c r="G38" s="5" t="s">
        <v>67</v>
      </c>
    </row>
    <row r="39" spans="2:7">
      <c r="B39">
        <v>13</v>
      </c>
      <c r="C39" s="12"/>
      <c r="D39" s="14"/>
      <c r="E39" s="3"/>
      <c r="F39" s="5" t="s">
        <v>67</v>
      </c>
      <c r="G39" s="5" t="s">
        <v>67</v>
      </c>
    </row>
    <row r="40" spans="2:7">
      <c r="B40">
        <v>14</v>
      </c>
      <c r="C40" s="12"/>
      <c r="D40" s="14"/>
      <c r="E40" s="3"/>
      <c r="F40" s="5" t="s">
        <v>67</v>
      </c>
      <c r="G40" s="5" t="s">
        <v>67</v>
      </c>
    </row>
    <row r="41" spans="2:7">
      <c r="B41">
        <v>15</v>
      </c>
      <c r="C41" s="12"/>
      <c r="D41" s="14"/>
      <c r="E41" s="3"/>
      <c r="F41" s="5" t="s">
        <v>67</v>
      </c>
      <c r="G41" s="5" t="s">
        <v>67</v>
      </c>
    </row>
    <row r="42" spans="2:7">
      <c r="B42">
        <v>16</v>
      </c>
      <c r="C42" s="12"/>
      <c r="D42" s="14"/>
      <c r="E42" s="3"/>
      <c r="F42" s="5" t="s">
        <v>67</v>
      </c>
      <c r="G42" s="5" t="s">
        <v>67</v>
      </c>
    </row>
    <row r="43" spans="2:7">
      <c r="B43">
        <v>17</v>
      </c>
      <c r="C43" s="12"/>
      <c r="D43" s="14"/>
      <c r="E43" s="3"/>
      <c r="F43" s="5" t="s">
        <v>67</v>
      </c>
      <c r="G43" s="5" t="s">
        <v>67</v>
      </c>
    </row>
    <row r="44" spans="2:7">
      <c r="B44">
        <v>18</v>
      </c>
      <c r="C44" s="12"/>
      <c r="D44" s="14"/>
      <c r="E44" s="3"/>
      <c r="F44" s="5" t="s">
        <v>67</v>
      </c>
      <c r="G44" s="5" t="s">
        <v>67</v>
      </c>
    </row>
    <row r="45" spans="2:7">
      <c r="B45">
        <v>19</v>
      </c>
      <c r="C45" s="12"/>
      <c r="D45" s="14"/>
      <c r="E45" s="3"/>
      <c r="F45" s="5" t="s">
        <v>67</v>
      </c>
      <c r="G45" s="5" t="s">
        <v>67</v>
      </c>
    </row>
    <row r="46" spans="2:7">
      <c r="B46" s="15">
        <v>20</v>
      </c>
      <c r="C46" s="12"/>
      <c r="D46" s="14"/>
      <c r="E46" s="3"/>
      <c r="F46" s="5" t="s">
        <v>67</v>
      </c>
      <c r="G46" s="5" t="s">
        <v>67</v>
      </c>
    </row>
    <row r="47" spans="2:7">
      <c r="B47">
        <v>21</v>
      </c>
      <c r="C47" s="12"/>
      <c r="D47" s="14"/>
      <c r="E47" s="3"/>
      <c r="F47" s="5" t="s">
        <v>67</v>
      </c>
      <c r="G47" s="5" t="s">
        <v>67</v>
      </c>
    </row>
    <row r="48" spans="2:7">
      <c r="B48">
        <v>22</v>
      </c>
      <c r="C48" s="12"/>
      <c r="D48" s="14"/>
      <c r="E48" s="3"/>
      <c r="F48" s="5" t="s">
        <v>67</v>
      </c>
      <c r="G48" s="5" t="s">
        <v>67</v>
      </c>
    </row>
    <row r="49" spans="2:7">
      <c r="B49">
        <v>23</v>
      </c>
      <c r="C49" s="12"/>
      <c r="D49" s="14"/>
      <c r="E49" s="3"/>
      <c r="F49" s="5" t="s">
        <v>67</v>
      </c>
      <c r="G49" s="5" t="s">
        <v>67</v>
      </c>
    </row>
    <row r="50" spans="2:7">
      <c r="B50">
        <v>24</v>
      </c>
      <c r="C50" s="12"/>
      <c r="D50" s="14"/>
      <c r="E50" s="3"/>
      <c r="F50" s="5" t="s">
        <v>67</v>
      </c>
      <c r="G50" s="5" t="s">
        <v>67</v>
      </c>
    </row>
    <row r="51" spans="2:7">
      <c r="B51">
        <v>25</v>
      </c>
      <c r="C51" s="12"/>
      <c r="D51" s="14"/>
      <c r="E51" s="3"/>
      <c r="F51" s="5" t="s">
        <v>67</v>
      </c>
      <c r="G51" s="5" t="s">
        <v>67</v>
      </c>
    </row>
    <row r="52" spans="2:7">
      <c r="B52">
        <v>26</v>
      </c>
      <c r="C52" s="12"/>
      <c r="D52" s="14"/>
      <c r="E52" s="3"/>
      <c r="F52" s="5" t="s">
        <v>67</v>
      </c>
      <c r="G52" s="5" t="s">
        <v>67</v>
      </c>
    </row>
    <row r="53" spans="2:7">
      <c r="B53">
        <v>27</v>
      </c>
      <c r="C53" s="12"/>
      <c r="D53" s="14"/>
      <c r="E53" s="3"/>
      <c r="F53" s="5" t="s">
        <v>67</v>
      </c>
      <c r="G53" s="5" t="s">
        <v>67</v>
      </c>
    </row>
    <row r="54" spans="2:7">
      <c r="B54">
        <v>28</v>
      </c>
      <c r="C54" s="12"/>
      <c r="D54" s="14"/>
      <c r="E54" s="3"/>
      <c r="F54" s="5" t="s">
        <v>67</v>
      </c>
      <c r="G54" s="5" t="s">
        <v>67</v>
      </c>
    </row>
    <row r="55" spans="2:7">
      <c r="B55">
        <v>29</v>
      </c>
      <c r="C55" s="12"/>
      <c r="D55" s="14"/>
      <c r="E55" s="3"/>
      <c r="F55" s="5" t="s">
        <v>67</v>
      </c>
      <c r="G55" s="5" t="s">
        <v>67</v>
      </c>
    </row>
    <row r="56" spans="2:7">
      <c r="B56" s="15">
        <v>30</v>
      </c>
      <c r="C56" s="12"/>
      <c r="D56" s="14"/>
      <c r="E56" s="3"/>
      <c r="F56" s="5" t="s">
        <v>67</v>
      </c>
      <c r="G56" s="5" t="s">
        <v>67</v>
      </c>
    </row>
    <row r="57" spans="2:7">
      <c r="B57">
        <v>31</v>
      </c>
      <c r="C57" s="12"/>
      <c r="D57" s="14"/>
      <c r="E57" s="3"/>
      <c r="F57" s="5" t="s">
        <v>67</v>
      </c>
      <c r="G57" s="5" t="s">
        <v>67</v>
      </c>
    </row>
    <row r="58" spans="2:7">
      <c r="B58">
        <v>32</v>
      </c>
      <c r="C58" s="12"/>
      <c r="D58" s="14"/>
      <c r="E58" s="3"/>
      <c r="F58" s="5" t="s">
        <v>67</v>
      </c>
      <c r="G58" s="5" t="s">
        <v>67</v>
      </c>
    </row>
    <row r="59" spans="2:7">
      <c r="B59">
        <v>33</v>
      </c>
      <c r="C59" s="12"/>
      <c r="D59" s="14"/>
      <c r="E59" s="3"/>
      <c r="F59" s="5" t="s">
        <v>67</v>
      </c>
      <c r="G59" s="5" t="s">
        <v>67</v>
      </c>
    </row>
    <row r="60" spans="2:7">
      <c r="B60">
        <v>34</v>
      </c>
      <c r="C60" s="12"/>
      <c r="D60" s="14"/>
      <c r="E60" s="3"/>
      <c r="F60" s="5" t="s">
        <v>67</v>
      </c>
      <c r="G60" s="5" t="s">
        <v>67</v>
      </c>
    </row>
    <row r="61" spans="2:7">
      <c r="B61">
        <v>35</v>
      </c>
      <c r="C61" s="12"/>
      <c r="D61" s="14"/>
      <c r="E61" s="3"/>
      <c r="F61" s="5" t="s">
        <v>67</v>
      </c>
      <c r="G61" s="5" t="s">
        <v>67</v>
      </c>
    </row>
    <row r="62" spans="2:7">
      <c r="B62">
        <v>36</v>
      </c>
      <c r="C62" s="12"/>
      <c r="D62" s="14"/>
      <c r="E62" s="3"/>
      <c r="F62" s="5" t="s">
        <v>67</v>
      </c>
      <c r="G62" s="5" t="s">
        <v>67</v>
      </c>
    </row>
    <row r="63" spans="2:7">
      <c r="B63">
        <v>37</v>
      </c>
      <c r="C63" s="12"/>
      <c r="D63" s="14"/>
      <c r="E63" s="3"/>
      <c r="F63" s="5" t="s">
        <v>67</v>
      </c>
      <c r="G63" s="5" t="s">
        <v>67</v>
      </c>
    </row>
    <row r="64" spans="2:7">
      <c r="B64">
        <v>38</v>
      </c>
      <c r="C64" s="12"/>
      <c r="D64" s="14"/>
      <c r="E64" s="3"/>
      <c r="F64" s="5" t="s">
        <v>67</v>
      </c>
      <c r="G64" s="5" t="s">
        <v>67</v>
      </c>
    </row>
    <row r="65" spans="1:7">
      <c r="B65">
        <v>39</v>
      </c>
      <c r="C65" s="12"/>
      <c r="D65" s="14"/>
      <c r="E65" s="3"/>
      <c r="F65" s="5" t="s">
        <v>67</v>
      </c>
      <c r="G65" s="5" t="s">
        <v>67</v>
      </c>
    </row>
    <row r="66" spans="1:7">
      <c r="B66" s="15">
        <v>40</v>
      </c>
      <c r="C66" s="12"/>
      <c r="D66" s="14"/>
      <c r="E66" s="3"/>
      <c r="F66" s="5" t="s">
        <v>67</v>
      </c>
      <c r="G66" s="5" t="s">
        <v>67</v>
      </c>
    </row>
    <row r="67" spans="1:7">
      <c r="B67">
        <v>41</v>
      </c>
      <c r="C67" s="12"/>
      <c r="D67" s="14"/>
      <c r="E67" s="3"/>
      <c r="F67" s="5" t="s">
        <v>67</v>
      </c>
      <c r="G67" s="5" t="s">
        <v>67</v>
      </c>
    </row>
    <row r="68" spans="1:7">
      <c r="B68">
        <v>42</v>
      </c>
      <c r="C68" s="12"/>
      <c r="D68" s="14"/>
      <c r="E68" s="3"/>
      <c r="F68" s="5" t="s">
        <v>67</v>
      </c>
      <c r="G68" s="5" t="s">
        <v>67</v>
      </c>
    </row>
    <row r="69" spans="1:7">
      <c r="B69">
        <v>43</v>
      </c>
      <c r="C69" s="12"/>
      <c r="D69" s="14"/>
      <c r="E69" s="3"/>
      <c r="F69" s="5" t="s">
        <v>67</v>
      </c>
      <c r="G69" s="5" t="s">
        <v>67</v>
      </c>
    </row>
    <row r="70" spans="1:7">
      <c r="B70">
        <v>44</v>
      </c>
      <c r="C70" s="12"/>
      <c r="D70" s="14"/>
      <c r="E70" s="3"/>
      <c r="F70" s="5" t="s">
        <v>67</v>
      </c>
      <c r="G70" s="5" t="s">
        <v>67</v>
      </c>
    </row>
    <row r="71" spans="1:7">
      <c r="B71">
        <v>45</v>
      </c>
      <c r="C71" s="12"/>
      <c r="D71" s="14"/>
      <c r="E71" s="3"/>
      <c r="F71" s="5" t="s">
        <v>67</v>
      </c>
      <c r="G71" s="5" t="s">
        <v>67</v>
      </c>
    </row>
    <row r="72" spans="1:7">
      <c r="B72">
        <v>46</v>
      </c>
      <c r="C72" s="12"/>
      <c r="D72" s="14"/>
      <c r="E72" s="3"/>
      <c r="F72" s="5" t="s">
        <v>67</v>
      </c>
      <c r="G72" s="5" t="s">
        <v>67</v>
      </c>
    </row>
    <row r="73" spans="1:7">
      <c r="B73">
        <v>47</v>
      </c>
      <c r="C73" s="3"/>
      <c r="D73" s="14"/>
      <c r="E73" s="3"/>
      <c r="F73" s="5" t="s">
        <v>67</v>
      </c>
      <c r="G73" s="5" t="s">
        <v>67</v>
      </c>
    </row>
    <row r="74" spans="1:7">
      <c r="B74">
        <v>48</v>
      </c>
      <c r="C74" s="3"/>
      <c r="D74" s="14"/>
      <c r="E74" s="3"/>
      <c r="F74" s="5" t="s">
        <v>67</v>
      </c>
      <c r="G74" s="5" t="s">
        <v>67</v>
      </c>
    </row>
    <row r="75" spans="1:7">
      <c r="B75">
        <v>49</v>
      </c>
      <c r="C75" s="3"/>
      <c r="D75" s="14"/>
      <c r="E75" s="3"/>
      <c r="F75" s="5" t="s">
        <v>67</v>
      </c>
      <c r="G75" s="5" t="s">
        <v>67</v>
      </c>
    </row>
    <row r="76" spans="1:7">
      <c r="B76" s="15">
        <v>50</v>
      </c>
      <c r="C76" s="3"/>
      <c r="D76" s="14"/>
      <c r="E76" s="3"/>
      <c r="F76" s="5" t="s">
        <v>67</v>
      </c>
      <c r="G76" s="5" t="s">
        <v>67</v>
      </c>
    </row>
    <row r="77" spans="1:7">
      <c r="C77" s="3" t="s">
        <v>0</v>
      </c>
      <c r="D77" s="5" t="s">
        <v>1</v>
      </c>
      <c r="E77" s="4" t="s">
        <v>2</v>
      </c>
      <c r="F77" s="5" t="s">
        <v>1</v>
      </c>
      <c r="G77" s="4" t="s">
        <v>2</v>
      </c>
    </row>
    <row r="78" spans="1:7">
      <c r="B78" s="10" t="s">
        <v>77</v>
      </c>
      <c r="D78" s="17"/>
      <c r="F78" s="17"/>
    </row>
    <row r="79" spans="1:7">
      <c r="B79" s="10" t="s">
        <v>72</v>
      </c>
      <c r="D79" s="17"/>
      <c r="F79" s="17"/>
    </row>
    <row r="80" spans="1:7">
      <c r="A80" t="s">
        <v>73</v>
      </c>
      <c r="B80" t="s">
        <v>73</v>
      </c>
      <c r="C80" t="s">
        <v>73</v>
      </c>
      <c r="D80" t="s">
        <v>73</v>
      </c>
      <c r="E80" t="s">
        <v>73</v>
      </c>
      <c r="F80" t="s">
        <v>73</v>
      </c>
      <c r="G80" t="s">
        <v>73</v>
      </c>
    </row>
  </sheetData>
  <mergeCells count="2">
    <mergeCell ref="E21:G21"/>
    <mergeCell ref="G2:H2"/>
  </mergeCells>
  <phoneticPr fontId="2"/>
  <pageMargins left="0.74803149606299213" right="0.35433070866141736" top="0.39370078740157483" bottom="0.59055118110236227" header="0.31496062992125984" footer="0.31496062992125984"/>
  <pageSetup paperSize="9" orientation="portrait" horizontalDpi="4294967293"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topLeftCell="A7" workbookViewId="0">
      <selection activeCell="C6" sqref="C6"/>
    </sheetView>
  </sheetViews>
  <sheetFormatPr defaultRowHeight="13.5"/>
  <cols>
    <col min="1" max="1" width="2" customWidth="1"/>
    <col min="2" max="2" width="7.875" customWidth="1"/>
    <col min="3" max="3" width="20.625" customWidth="1"/>
    <col min="4" max="4" width="13.625" customWidth="1"/>
    <col min="5" max="5" width="11.375" customWidth="1"/>
    <col min="6" max="6" width="13.625" customWidth="1"/>
    <col min="7" max="7" width="11.375" customWidth="1"/>
    <col min="8" max="8" width="10.625" customWidth="1"/>
    <col min="10" max="10" width="11.375" customWidth="1"/>
  </cols>
  <sheetData>
    <row r="1" spans="2:11" ht="24.75">
      <c r="B1" s="1" t="s">
        <v>89</v>
      </c>
      <c r="J1" s="13"/>
      <c r="K1" s="1"/>
    </row>
    <row r="2" spans="2:11">
      <c r="B2" s="9" t="s">
        <v>69</v>
      </c>
      <c r="G2" s="30">
        <f>ダブルスミックス申込書!$G$2</f>
        <v>45130</v>
      </c>
      <c r="H2" s="31"/>
    </row>
    <row r="3" spans="2:11">
      <c r="B3" s="9" t="s">
        <v>90</v>
      </c>
    </row>
    <row r="4" spans="2:11">
      <c r="B4" s="9" t="s">
        <v>74</v>
      </c>
    </row>
    <row r="5" spans="2:11">
      <c r="B5" s="3" t="s">
        <v>75</v>
      </c>
      <c r="C5" s="19" t="s">
        <v>0</v>
      </c>
      <c r="D5" s="7"/>
      <c r="E5" s="4" t="s">
        <v>4</v>
      </c>
      <c r="F5" s="4" t="s">
        <v>5</v>
      </c>
      <c r="G5" s="4" t="s">
        <v>6</v>
      </c>
    </row>
    <row r="6" spans="2:11">
      <c r="C6" s="12" t="s">
        <v>11</v>
      </c>
      <c r="D6" s="12"/>
      <c r="E6" s="21">
        <f>COUNTIF(C$27:C$78,C6)+COUNTIF(C$27:C$78,"男子ダブルスS")</f>
        <v>0</v>
      </c>
      <c r="F6" s="22">
        <v>2000</v>
      </c>
      <c r="G6" s="23">
        <f t="shared" ref="G6:G17" si="0">E6*F6</f>
        <v>0</v>
      </c>
    </row>
    <row r="7" spans="2:11">
      <c r="C7" s="12" t="s">
        <v>12</v>
      </c>
      <c r="D7" s="3"/>
      <c r="E7" s="21">
        <f>COUNTIF(C$27:C$78,C7)+COUNTIF(C$27:C$78,"男子ダブルスA")</f>
        <v>0</v>
      </c>
      <c r="F7" s="22">
        <v>2000</v>
      </c>
      <c r="G7" s="23">
        <f t="shared" si="0"/>
        <v>0</v>
      </c>
    </row>
    <row r="8" spans="2:11">
      <c r="C8" s="12" t="s">
        <v>13</v>
      </c>
      <c r="D8" s="3"/>
      <c r="E8" s="21">
        <f>COUNTIF(C$27:C$78,C8)+COUNTIF(C$27:C$78,"男子ダブルスB")</f>
        <v>0</v>
      </c>
      <c r="F8" s="22">
        <v>2000</v>
      </c>
      <c r="G8" s="23">
        <f t="shared" si="0"/>
        <v>0</v>
      </c>
    </row>
    <row r="9" spans="2:11">
      <c r="C9" s="12" t="s">
        <v>14</v>
      </c>
      <c r="D9" s="3"/>
      <c r="E9" s="21">
        <f>COUNTIF(C$27:C$78,C9)+COUNTIF(C$27:C$78,"男子ダブルスC")</f>
        <v>0</v>
      </c>
      <c r="F9" s="22">
        <v>2000</v>
      </c>
      <c r="G9" s="23">
        <f t="shared" si="0"/>
        <v>0</v>
      </c>
    </row>
    <row r="10" spans="2:11">
      <c r="C10" s="12" t="s">
        <v>18</v>
      </c>
      <c r="D10" s="3"/>
      <c r="E10" s="21">
        <f>COUNTIF(C$27:C$78,C10)+COUNTIF(C$27:C$78,"男子ダブルス45")</f>
        <v>0</v>
      </c>
      <c r="F10" s="22">
        <v>2000</v>
      </c>
      <c r="G10" s="23">
        <f t="shared" si="0"/>
        <v>0</v>
      </c>
    </row>
    <row r="11" spans="2:11">
      <c r="C11" s="12" t="s">
        <v>19</v>
      </c>
      <c r="D11" s="3"/>
      <c r="E11" s="21">
        <f>COUNTIF(C$27:C$78,C11)+COUNTIF(C$27:C$78,"男子ダブルス60")</f>
        <v>0</v>
      </c>
      <c r="F11" s="22">
        <v>2000</v>
      </c>
      <c r="G11" s="23">
        <f t="shared" si="0"/>
        <v>0</v>
      </c>
    </row>
    <row r="12" spans="2:11">
      <c r="C12" s="12" t="s">
        <v>88</v>
      </c>
      <c r="D12" s="3"/>
      <c r="E12" s="21">
        <f>COUNTIF(C$27:C$78,C12)+COUNTIF(C$27:C$78,"男子ダブルス70")</f>
        <v>0</v>
      </c>
      <c r="F12" s="22">
        <v>2000</v>
      </c>
      <c r="G12" s="23">
        <f t="shared" si="0"/>
        <v>0</v>
      </c>
    </row>
    <row r="13" spans="2:11">
      <c r="C13" s="12" t="s">
        <v>15</v>
      </c>
      <c r="D13" s="3"/>
      <c r="E13" s="21">
        <f>COUNTIF(C$27:C$78,C13)+COUNTIF(C$27:C$78,"女子ダブルスA")</f>
        <v>0</v>
      </c>
      <c r="F13" s="22">
        <v>2000</v>
      </c>
      <c r="G13" s="23">
        <f t="shared" si="0"/>
        <v>0</v>
      </c>
    </row>
    <row r="14" spans="2:11">
      <c r="C14" s="12" t="s">
        <v>16</v>
      </c>
      <c r="D14" s="3"/>
      <c r="E14" s="21">
        <f>COUNTIF(C$27:C$78,C14)+COUNTIF(C$27:C$78,"女子ダブルスB")</f>
        <v>0</v>
      </c>
      <c r="F14" s="22">
        <v>2000</v>
      </c>
      <c r="G14" s="23">
        <f t="shared" si="0"/>
        <v>0</v>
      </c>
    </row>
    <row r="15" spans="2:11">
      <c r="C15" s="12" t="s">
        <v>20</v>
      </c>
      <c r="D15" s="3"/>
      <c r="E15" s="21">
        <f>COUNTIF(C$27:C$78,C15)+COUNTIF(C$27:C$78,"女子ダブルス40")</f>
        <v>0</v>
      </c>
      <c r="F15" s="22">
        <v>2000</v>
      </c>
      <c r="G15" s="23">
        <f t="shared" si="0"/>
        <v>0</v>
      </c>
    </row>
    <row r="16" spans="2:11">
      <c r="C16" s="12" t="s">
        <v>21</v>
      </c>
      <c r="D16" s="3"/>
      <c r="E16" s="21">
        <f>COUNTIF(C$27:C$78,C16)+COUNTIF(C$27:C$78,"女子ダブルス50")</f>
        <v>0</v>
      </c>
      <c r="F16" s="22">
        <v>2000</v>
      </c>
      <c r="G16" s="23">
        <f t="shared" si="0"/>
        <v>0</v>
      </c>
    </row>
    <row r="17" spans="2:12">
      <c r="C17" s="12" t="s">
        <v>87</v>
      </c>
      <c r="D17" s="3"/>
      <c r="E17" s="21">
        <f>COUNTIF(C$27:C$78,C17)+COUNTIF(C$27:C$78,"女子ダブルス60")</f>
        <v>0</v>
      </c>
      <c r="F17" s="22">
        <v>2000</v>
      </c>
      <c r="G17" s="23">
        <f t="shared" si="0"/>
        <v>0</v>
      </c>
    </row>
    <row r="18" spans="2:12">
      <c r="C18" s="12"/>
      <c r="D18" s="3"/>
      <c r="E18" s="21"/>
      <c r="F18" s="22"/>
      <c r="G18" s="23"/>
    </row>
    <row r="19" spans="2:12" ht="14.25">
      <c r="E19" s="8"/>
      <c r="F19" s="20" t="s">
        <v>26</v>
      </c>
      <c r="G19" s="23">
        <f>SUM(G6:G18)</f>
        <v>0</v>
      </c>
    </row>
    <row r="22" spans="2:12">
      <c r="B22" s="10" t="s">
        <v>25</v>
      </c>
      <c r="D22" s="11" t="s">
        <v>3</v>
      </c>
      <c r="E22" s="27"/>
      <c r="F22" s="28"/>
      <c r="G22" s="29"/>
    </row>
    <row r="23" spans="2:12">
      <c r="B23" s="10" t="s">
        <v>71</v>
      </c>
      <c r="D23" s="15"/>
    </row>
    <row r="24" spans="2:12">
      <c r="B24" s="10" t="s">
        <v>78</v>
      </c>
    </row>
    <row r="25" spans="2:12">
      <c r="B25" s="10" t="s">
        <v>68</v>
      </c>
    </row>
    <row r="27" spans="2:12">
      <c r="B27" s="4" t="s">
        <v>76</v>
      </c>
      <c r="C27" s="4" t="s">
        <v>0</v>
      </c>
      <c r="D27" s="5" t="s">
        <v>70</v>
      </c>
      <c r="E27" s="4" t="s">
        <v>2</v>
      </c>
      <c r="F27" s="5" t="s">
        <v>70</v>
      </c>
      <c r="G27" s="4" t="s">
        <v>2</v>
      </c>
    </row>
    <row r="28" spans="2:12">
      <c r="B28">
        <v>1</v>
      </c>
      <c r="C28" s="12"/>
      <c r="D28" s="14"/>
      <c r="E28" s="3"/>
      <c r="F28" s="14"/>
      <c r="G28" s="3"/>
    </row>
    <row r="29" spans="2:12">
      <c r="B29">
        <v>2</v>
      </c>
      <c r="C29" s="12"/>
      <c r="D29" s="14"/>
      <c r="E29" s="3"/>
      <c r="F29" s="14"/>
      <c r="G29" s="3"/>
    </row>
    <row r="30" spans="2:12">
      <c r="B30">
        <v>3</v>
      </c>
      <c r="C30" s="12"/>
      <c r="D30" s="14"/>
      <c r="E30" s="3"/>
      <c r="F30" s="14"/>
      <c r="G30" s="3"/>
    </row>
    <row r="31" spans="2:12">
      <c r="B31">
        <v>4</v>
      </c>
      <c r="C31" s="12"/>
      <c r="D31" s="14"/>
      <c r="E31" s="3"/>
      <c r="F31" s="14"/>
      <c r="G31" s="3"/>
      <c r="L31" s="2"/>
    </row>
    <row r="32" spans="2:12">
      <c r="B32">
        <v>5</v>
      </c>
      <c r="C32" s="12"/>
      <c r="D32" s="14"/>
      <c r="E32" s="3"/>
      <c r="F32" s="14"/>
      <c r="G32" s="3"/>
    </row>
    <row r="33" spans="2:7">
      <c r="B33">
        <v>6</v>
      </c>
      <c r="C33" s="12"/>
      <c r="D33" s="14"/>
      <c r="E33" s="3"/>
      <c r="F33" s="14"/>
      <c r="G33" s="3"/>
    </row>
    <row r="34" spans="2:7">
      <c r="B34">
        <v>7</v>
      </c>
      <c r="C34" s="12"/>
      <c r="D34" s="14"/>
      <c r="E34" s="3"/>
      <c r="F34" s="14"/>
      <c r="G34" s="3"/>
    </row>
    <row r="35" spans="2:7">
      <c r="B35">
        <v>8</v>
      </c>
      <c r="C35" s="12"/>
      <c r="D35" s="14"/>
      <c r="E35" s="3"/>
      <c r="F35" s="14"/>
      <c r="G35" s="3"/>
    </row>
    <row r="36" spans="2:7">
      <c r="B36">
        <v>9</v>
      </c>
      <c r="C36" s="12"/>
      <c r="D36" s="14"/>
      <c r="E36" s="3"/>
      <c r="F36" s="14"/>
      <c r="G36" s="3"/>
    </row>
    <row r="37" spans="2:7">
      <c r="B37" s="15">
        <v>10</v>
      </c>
      <c r="C37" s="12"/>
      <c r="D37" s="14"/>
      <c r="E37" s="3"/>
      <c r="F37" s="14"/>
      <c r="G37" s="3"/>
    </row>
    <row r="38" spans="2:7">
      <c r="B38">
        <v>11</v>
      </c>
      <c r="C38" s="12"/>
      <c r="D38" s="14"/>
      <c r="E38" s="3"/>
      <c r="F38" s="14"/>
      <c r="G38" s="3"/>
    </row>
    <row r="39" spans="2:7">
      <c r="B39">
        <v>12</v>
      </c>
      <c r="C39" s="12"/>
      <c r="D39" s="14"/>
      <c r="E39" s="3"/>
      <c r="F39" s="14"/>
      <c r="G39" s="3"/>
    </row>
    <row r="40" spans="2:7">
      <c r="B40">
        <v>13</v>
      </c>
      <c r="C40" s="12"/>
      <c r="D40" s="14"/>
      <c r="E40" s="3"/>
      <c r="F40" s="14"/>
      <c r="G40" s="3"/>
    </row>
    <row r="41" spans="2:7">
      <c r="B41">
        <v>14</v>
      </c>
      <c r="C41" s="12"/>
      <c r="D41" s="14"/>
      <c r="E41" s="3"/>
      <c r="F41" s="14"/>
      <c r="G41" s="3"/>
    </row>
    <row r="42" spans="2:7">
      <c r="B42">
        <v>15</v>
      </c>
      <c r="C42" s="12"/>
      <c r="D42" s="14"/>
      <c r="E42" s="3"/>
      <c r="F42" s="14"/>
      <c r="G42" s="3"/>
    </row>
    <row r="43" spans="2:7">
      <c r="B43">
        <v>16</v>
      </c>
      <c r="C43" s="12"/>
      <c r="D43" s="14"/>
      <c r="E43" s="3"/>
      <c r="F43" s="14"/>
      <c r="G43" s="3"/>
    </row>
    <row r="44" spans="2:7">
      <c r="B44">
        <v>17</v>
      </c>
      <c r="C44" s="12"/>
      <c r="D44" s="14"/>
      <c r="E44" s="3"/>
      <c r="F44" s="14"/>
      <c r="G44" s="3"/>
    </row>
    <row r="45" spans="2:7">
      <c r="B45">
        <v>18</v>
      </c>
      <c r="C45" s="12"/>
      <c r="D45" s="14"/>
      <c r="E45" s="3"/>
      <c r="F45" s="14"/>
      <c r="G45" s="3"/>
    </row>
    <row r="46" spans="2:7">
      <c r="B46">
        <v>19</v>
      </c>
      <c r="C46" s="12"/>
      <c r="D46" s="14"/>
      <c r="E46" s="3"/>
      <c r="F46" s="14"/>
      <c r="G46" s="3"/>
    </row>
    <row r="47" spans="2:7">
      <c r="B47" s="15">
        <v>20</v>
      </c>
      <c r="C47" s="12"/>
      <c r="D47" s="14"/>
      <c r="E47" s="3"/>
      <c r="F47" s="14"/>
      <c r="G47" s="3"/>
    </row>
    <row r="48" spans="2:7">
      <c r="B48">
        <v>21</v>
      </c>
      <c r="C48" s="12"/>
      <c r="D48" s="14"/>
      <c r="E48" s="3"/>
      <c r="F48" s="14"/>
      <c r="G48" s="3"/>
    </row>
    <row r="49" spans="2:7">
      <c r="B49">
        <v>22</v>
      </c>
      <c r="C49" s="12"/>
      <c r="D49" s="14"/>
      <c r="E49" s="3"/>
      <c r="F49" s="14"/>
      <c r="G49" s="3"/>
    </row>
    <row r="50" spans="2:7">
      <c r="B50">
        <v>23</v>
      </c>
      <c r="C50" s="12"/>
      <c r="D50" s="14"/>
      <c r="E50" s="3"/>
      <c r="F50" s="14"/>
      <c r="G50" s="3"/>
    </row>
    <row r="51" spans="2:7">
      <c r="B51">
        <v>24</v>
      </c>
      <c r="C51" s="12"/>
      <c r="D51" s="14"/>
      <c r="E51" s="3"/>
      <c r="F51" s="14"/>
      <c r="G51" s="3"/>
    </row>
    <row r="52" spans="2:7">
      <c r="B52">
        <v>25</v>
      </c>
      <c r="C52" s="12"/>
      <c r="D52" s="14"/>
      <c r="E52" s="3"/>
      <c r="F52" s="14"/>
      <c r="G52" s="3"/>
    </row>
    <row r="53" spans="2:7">
      <c r="B53">
        <v>26</v>
      </c>
      <c r="C53" s="12"/>
      <c r="D53" s="14"/>
      <c r="E53" s="3"/>
      <c r="F53" s="14"/>
      <c r="G53" s="3"/>
    </row>
    <row r="54" spans="2:7">
      <c r="B54">
        <v>27</v>
      </c>
      <c r="C54" s="12"/>
      <c r="D54" s="14"/>
      <c r="E54" s="3"/>
      <c r="F54" s="14"/>
      <c r="G54" s="3"/>
    </row>
    <row r="55" spans="2:7">
      <c r="B55">
        <v>28</v>
      </c>
      <c r="C55" s="12"/>
      <c r="D55" s="14"/>
      <c r="E55" s="3"/>
      <c r="F55" s="14"/>
      <c r="G55" s="3"/>
    </row>
    <row r="56" spans="2:7">
      <c r="B56">
        <v>29</v>
      </c>
      <c r="C56" s="12"/>
      <c r="D56" s="14"/>
      <c r="E56" s="3"/>
      <c r="F56" s="14"/>
      <c r="G56" s="3"/>
    </row>
    <row r="57" spans="2:7">
      <c r="B57" s="15">
        <v>30</v>
      </c>
      <c r="C57" s="12"/>
      <c r="D57" s="14"/>
      <c r="E57" s="3"/>
      <c r="F57" s="14"/>
      <c r="G57" s="3"/>
    </row>
    <row r="58" spans="2:7">
      <c r="B58">
        <v>31</v>
      </c>
      <c r="C58" s="12"/>
      <c r="D58" s="14"/>
      <c r="E58" s="3"/>
      <c r="F58" s="14"/>
      <c r="G58" s="3"/>
    </row>
    <row r="59" spans="2:7">
      <c r="B59">
        <v>32</v>
      </c>
      <c r="C59" s="12"/>
      <c r="D59" s="14"/>
      <c r="E59" s="3"/>
      <c r="F59" s="14"/>
      <c r="G59" s="3"/>
    </row>
    <row r="60" spans="2:7">
      <c r="B60">
        <v>33</v>
      </c>
      <c r="C60" s="12"/>
      <c r="D60" s="14"/>
      <c r="E60" s="3"/>
      <c r="F60" s="14"/>
      <c r="G60" s="3"/>
    </row>
    <row r="61" spans="2:7">
      <c r="B61">
        <v>34</v>
      </c>
      <c r="C61" s="12"/>
      <c r="D61" s="14"/>
      <c r="E61" s="3"/>
      <c r="F61" s="14"/>
      <c r="G61" s="3"/>
    </row>
    <row r="62" spans="2:7">
      <c r="B62">
        <v>35</v>
      </c>
      <c r="C62" s="12"/>
      <c r="D62" s="14"/>
      <c r="E62" s="3"/>
      <c r="F62" s="14"/>
      <c r="G62" s="3"/>
    </row>
    <row r="63" spans="2:7">
      <c r="B63">
        <v>36</v>
      </c>
      <c r="C63" s="12"/>
      <c r="D63" s="14"/>
      <c r="E63" s="3"/>
      <c r="F63" s="14"/>
      <c r="G63" s="3"/>
    </row>
    <row r="64" spans="2:7">
      <c r="B64">
        <v>37</v>
      </c>
      <c r="C64" s="12"/>
      <c r="D64" s="14"/>
      <c r="E64" s="3"/>
      <c r="F64" s="14"/>
      <c r="G64" s="3"/>
    </row>
    <row r="65" spans="2:7">
      <c r="B65">
        <v>38</v>
      </c>
      <c r="C65" s="12"/>
      <c r="D65" s="14"/>
      <c r="E65" s="3"/>
      <c r="F65" s="14"/>
      <c r="G65" s="3"/>
    </row>
    <row r="66" spans="2:7">
      <c r="B66">
        <v>39</v>
      </c>
      <c r="C66" s="12"/>
      <c r="D66" s="14"/>
      <c r="E66" s="3"/>
      <c r="F66" s="14"/>
      <c r="G66" s="3"/>
    </row>
    <row r="67" spans="2:7">
      <c r="B67" s="15">
        <v>40</v>
      </c>
      <c r="C67" s="12"/>
      <c r="D67" s="14"/>
      <c r="E67" s="3"/>
      <c r="F67" s="14"/>
      <c r="G67" s="3"/>
    </row>
    <row r="68" spans="2:7">
      <c r="B68">
        <v>41</v>
      </c>
      <c r="C68" s="12"/>
      <c r="D68" s="14"/>
      <c r="E68" s="3"/>
      <c r="F68" s="14"/>
      <c r="G68" s="3"/>
    </row>
    <row r="69" spans="2:7">
      <c r="B69">
        <v>42</v>
      </c>
      <c r="C69" s="12"/>
      <c r="D69" s="14"/>
      <c r="E69" s="3"/>
      <c r="F69" s="14"/>
      <c r="G69" s="3"/>
    </row>
    <row r="70" spans="2:7">
      <c r="B70">
        <v>43</v>
      </c>
      <c r="C70" s="12"/>
      <c r="D70" s="14"/>
      <c r="E70" s="3"/>
      <c r="F70" s="14"/>
      <c r="G70" s="3"/>
    </row>
    <row r="71" spans="2:7">
      <c r="B71">
        <v>44</v>
      </c>
      <c r="C71" s="12"/>
      <c r="D71" s="14"/>
      <c r="E71" s="3"/>
      <c r="F71" s="14"/>
      <c r="G71" s="3"/>
    </row>
    <row r="72" spans="2:7">
      <c r="B72">
        <v>45</v>
      </c>
      <c r="C72" s="12"/>
      <c r="D72" s="14"/>
      <c r="E72" s="3"/>
      <c r="F72" s="14"/>
      <c r="G72" s="3"/>
    </row>
    <row r="73" spans="2:7">
      <c r="B73">
        <v>46</v>
      </c>
      <c r="C73" s="12"/>
      <c r="D73" s="14"/>
      <c r="E73" s="3"/>
      <c r="F73" s="14"/>
      <c r="G73" s="3"/>
    </row>
    <row r="74" spans="2:7">
      <c r="B74">
        <v>47</v>
      </c>
      <c r="C74" s="12"/>
      <c r="D74" s="14"/>
      <c r="E74" s="3"/>
      <c r="F74" s="14"/>
      <c r="G74" s="3"/>
    </row>
    <row r="75" spans="2:7">
      <c r="B75">
        <v>48</v>
      </c>
      <c r="C75" s="3"/>
      <c r="D75" s="14"/>
      <c r="E75" s="3"/>
      <c r="F75" s="14"/>
      <c r="G75" s="3"/>
    </row>
    <row r="76" spans="2:7">
      <c r="B76">
        <v>49</v>
      </c>
      <c r="C76" s="3"/>
      <c r="D76" s="14"/>
      <c r="E76" s="3"/>
      <c r="F76" s="14"/>
      <c r="G76" s="3"/>
    </row>
    <row r="77" spans="2:7">
      <c r="B77" s="15">
        <v>50</v>
      </c>
      <c r="C77" s="12"/>
      <c r="D77" s="14"/>
      <c r="E77" s="3"/>
      <c r="F77" s="14"/>
      <c r="G77" s="3"/>
    </row>
    <row r="78" spans="2:7">
      <c r="C78" s="3" t="s">
        <v>0</v>
      </c>
      <c r="D78" s="5" t="s">
        <v>1</v>
      </c>
      <c r="E78" s="4" t="s">
        <v>2</v>
      </c>
      <c r="F78" s="5" t="s">
        <v>1</v>
      </c>
      <c r="G78" s="4" t="s">
        <v>2</v>
      </c>
    </row>
    <row r="79" spans="2:7">
      <c r="B79" s="10" t="s">
        <v>77</v>
      </c>
      <c r="D79" s="17"/>
      <c r="F79" s="17"/>
    </row>
    <row r="80" spans="2:7">
      <c r="B80" s="10" t="s">
        <v>72</v>
      </c>
      <c r="D80" s="17"/>
      <c r="F80" s="17"/>
    </row>
    <row r="81" spans="1:7">
      <c r="A81" t="s">
        <v>73</v>
      </c>
      <c r="B81" t="s">
        <v>73</v>
      </c>
      <c r="C81" t="s">
        <v>73</v>
      </c>
      <c r="D81" t="s">
        <v>73</v>
      </c>
      <c r="E81" t="s">
        <v>73</v>
      </c>
      <c r="F81" t="s">
        <v>73</v>
      </c>
      <c r="G81" t="s">
        <v>73</v>
      </c>
    </row>
  </sheetData>
  <mergeCells count="2">
    <mergeCell ref="E22:G22"/>
    <mergeCell ref="G2:H2"/>
  </mergeCells>
  <phoneticPr fontId="2"/>
  <pageMargins left="0.74803149606299213" right="0.35433070866141736" top="0.39370078740157483" bottom="0.59055118110236227" header="0.31496062992125984" footer="0.31496062992125984"/>
  <pageSetup paperSize="9" orientation="portrait" horizontalDpi="4294967293"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opLeftCell="A19" workbookViewId="0">
      <selection activeCell="B32" sqref="B32"/>
    </sheetView>
  </sheetViews>
  <sheetFormatPr defaultRowHeight="13.5"/>
  <cols>
    <col min="2" max="3" width="25.25" customWidth="1"/>
    <col min="4" max="4" width="18.125" customWidth="1"/>
  </cols>
  <sheetData>
    <row r="1" spans="2:7">
      <c r="B1" t="s">
        <v>39</v>
      </c>
    </row>
    <row r="3" spans="2:7">
      <c r="B3" s="3" t="s">
        <v>40</v>
      </c>
      <c r="C3" s="3" t="s">
        <v>65</v>
      </c>
      <c r="D3" s="3" t="s">
        <v>38</v>
      </c>
    </row>
    <row r="4" spans="2:7">
      <c r="B4" s="3" t="s">
        <v>0</v>
      </c>
      <c r="C4" s="3" t="s">
        <v>0</v>
      </c>
      <c r="D4" s="3" t="s">
        <v>0</v>
      </c>
      <c r="E4" s="4" t="s">
        <v>4</v>
      </c>
      <c r="F4" s="4" t="s">
        <v>5</v>
      </c>
      <c r="G4" s="4" t="s">
        <v>6</v>
      </c>
    </row>
    <row r="5" spans="2:7">
      <c r="B5" s="3"/>
      <c r="C5" s="3"/>
      <c r="D5" s="3"/>
    </row>
    <row r="6" spans="2:7">
      <c r="B6" s="12"/>
      <c r="C6" s="12"/>
      <c r="D6" s="12"/>
    </row>
    <row r="7" spans="2:7">
      <c r="B7" s="12" t="s">
        <v>7</v>
      </c>
      <c r="C7" s="12" t="s">
        <v>48</v>
      </c>
      <c r="D7" s="12" t="s">
        <v>11</v>
      </c>
    </row>
    <row r="8" spans="2:7">
      <c r="B8" s="12" t="s">
        <v>8</v>
      </c>
      <c r="C8" s="12" t="s">
        <v>49</v>
      </c>
      <c r="D8" s="12" t="s">
        <v>12</v>
      </c>
    </row>
    <row r="9" spans="2:7">
      <c r="B9" s="12" t="s">
        <v>9</v>
      </c>
      <c r="C9" s="12" t="s">
        <v>50</v>
      </c>
      <c r="D9" s="12" t="s">
        <v>13</v>
      </c>
    </row>
    <row r="10" spans="2:7">
      <c r="B10" s="12" t="s">
        <v>10</v>
      </c>
      <c r="C10" s="12" t="s">
        <v>51</v>
      </c>
      <c r="D10" s="12" t="s">
        <v>14</v>
      </c>
    </row>
    <row r="11" spans="2:7">
      <c r="B11" s="12" t="s">
        <v>22</v>
      </c>
      <c r="C11" s="12" t="s">
        <v>52</v>
      </c>
      <c r="D11" s="12" t="s">
        <v>18</v>
      </c>
    </row>
    <row r="12" spans="2:7">
      <c r="B12" s="12" t="s">
        <v>23</v>
      </c>
      <c r="C12" s="12" t="s">
        <v>53</v>
      </c>
      <c r="D12" s="12" t="s">
        <v>19</v>
      </c>
    </row>
    <row r="13" spans="2:7">
      <c r="B13" s="12" t="s">
        <v>24</v>
      </c>
      <c r="C13" s="12" t="s">
        <v>54</v>
      </c>
      <c r="D13" s="12" t="s">
        <v>15</v>
      </c>
    </row>
    <row r="14" spans="2:7">
      <c r="B14" s="12"/>
      <c r="C14" s="12" t="s">
        <v>55</v>
      </c>
      <c r="D14" s="12" t="s">
        <v>16</v>
      </c>
    </row>
    <row r="15" spans="2:7">
      <c r="B15" s="12"/>
      <c r="C15" s="12"/>
      <c r="D15" s="12" t="s">
        <v>17</v>
      </c>
    </row>
    <row r="16" spans="2:7">
      <c r="B16" s="12"/>
      <c r="C16" s="12"/>
      <c r="D16" s="12" t="s">
        <v>20</v>
      </c>
    </row>
    <row r="17" spans="1:4">
      <c r="B17" s="12"/>
      <c r="C17" s="12"/>
      <c r="D17" s="12" t="s">
        <v>21</v>
      </c>
    </row>
    <row r="18" spans="1:4">
      <c r="B18" s="12"/>
      <c r="C18" s="12"/>
      <c r="D18" s="12"/>
    </row>
    <row r="19" spans="1:4">
      <c r="A19" s="9" t="s">
        <v>66</v>
      </c>
      <c r="B19" s="12"/>
      <c r="C19" s="12"/>
      <c r="D19" s="3"/>
    </row>
    <row r="20" spans="1:4">
      <c r="B20" s="12" t="s">
        <v>41</v>
      </c>
      <c r="C20" s="12" t="s">
        <v>57</v>
      </c>
      <c r="D20" s="12" t="s">
        <v>37</v>
      </c>
    </row>
    <row r="21" spans="1:4">
      <c r="B21" s="12" t="s">
        <v>42</v>
      </c>
      <c r="C21" s="12" t="s">
        <v>58</v>
      </c>
      <c r="D21" s="12" t="s">
        <v>28</v>
      </c>
    </row>
    <row r="22" spans="1:4">
      <c r="B22" s="12" t="s">
        <v>43</v>
      </c>
      <c r="C22" s="12" t="s">
        <v>59</v>
      </c>
      <c r="D22" s="12" t="s">
        <v>27</v>
      </c>
    </row>
    <row r="23" spans="1:4">
      <c r="B23" s="12" t="s">
        <v>44</v>
      </c>
      <c r="C23" s="12" t="s">
        <v>60</v>
      </c>
      <c r="D23" s="12" t="s">
        <v>29</v>
      </c>
    </row>
    <row r="24" spans="1:4">
      <c r="B24" s="12" t="s">
        <v>45</v>
      </c>
      <c r="C24" s="12" t="s">
        <v>63</v>
      </c>
      <c r="D24" s="12" t="s">
        <v>30</v>
      </c>
    </row>
    <row r="25" spans="1:4">
      <c r="B25" s="12" t="s">
        <v>46</v>
      </c>
      <c r="C25" s="12" t="s">
        <v>64</v>
      </c>
      <c r="D25" s="12" t="s">
        <v>31</v>
      </c>
    </row>
    <row r="26" spans="1:4">
      <c r="B26" s="12" t="s">
        <v>47</v>
      </c>
      <c r="C26" s="12" t="s">
        <v>61</v>
      </c>
      <c r="D26" s="12" t="s">
        <v>32</v>
      </c>
    </row>
    <row r="27" spans="1:4">
      <c r="B27" s="12"/>
      <c r="C27" s="12" t="s">
        <v>62</v>
      </c>
      <c r="D27" s="12" t="s">
        <v>33</v>
      </c>
    </row>
    <row r="28" spans="1:4">
      <c r="B28" s="12"/>
      <c r="C28" s="12"/>
      <c r="D28" s="12" t="s">
        <v>34</v>
      </c>
    </row>
    <row r="29" spans="1:4">
      <c r="B29" s="12"/>
      <c r="C29" s="12"/>
      <c r="D29" s="12" t="s">
        <v>35</v>
      </c>
    </row>
    <row r="30" spans="1:4">
      <c r="B30" s="12"/>
      <c r="C30" s="12"/>
      <c r="D30" s="12" t="s">
        <v>36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ダブルスミックス申込書</vt:lpstr>
      <vt:lpstr>シングルス男女申込書</vt:lpstr>
      <vt:lpstr>ダブルス男女申込書</vt:lpstr>
      <vt:lpstr>Test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nintama@leto.eonet.ne.jp</dc:creator>
  <cp:lastModifiedBy>wghaiwabuchineko</cp:lastModifiedBy>
  <cp:lastPrinted>2023-07-18T08:39:32Z</cp:lastPrinted>
  <dcterms:created xsi:type="dcterms:W3CDTF">2014-12-10T00:23:41Z</dcterms:created>
  <dcterms:modified xsi:type="dcterms:W3CDTF">2023-07-23T08:32:22Z</dcterms:modified>
</cp:coreProperties>
</file>